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0\Edital 0000444-2020\"/>
    </mc:Choice>
  </mc:AlternateContent>
  <bookViews>
    <workbookView xWindow="10035" yWindow="60" windowWidth="10425" windowHeight="7530" tabRatio="594"/>
  </bookViews>
  <sheets>
    <sheet name="Reforma de logos" sheetId="9" r:id="rId1"/>
    <sheet name="Cronograma" sheetId="11" r:id="rId2"/>
  </sheets>
  <definedNames>
    <definedName name="_xlnm.Print_Area" localSheetId="1">Cronograma!$A$1:$D$7</definedName>
    <definedName name="_xlnm.Print_Area" localSheetId="0">'Reforma de logos'!$A$1:$G$78</definedName>
    <definedName name="_xlnm.Print_Titles" localSheetId="0">'Reforma de logos'!$12:$13</definedName>
  </definedNames>
  <calcPr calcId="162913" fullPrecision="0"/>
</workbook>
</file>

<file path=xl/calcChain.xml><?xml version="1.0" encoding="utf-8"?>
<calcChain xmlns="http://schemas.openxmlformats.org/spreadsheetml/2006/main">
  <c r="G75" i="9" l="1"/>
  <c r="G74" i="9"/>
  <c r="G73" i="9"/>
  <c r="G72" i="9"/>
  <c r="G71" i="9"/>
  <c r="G70" i="9"/>
  <c r="G69" i="9"/>
  <c r="G68" i="9"/>
  <c r="G65" i="9"/>
  <c r="G64" i="9"/>
  <c r="G63" i="9"/>
  <c r="G62" i="9"/>
  <c r="G61" i="9"/>
  <c r="G60" i="9"/>
  <c r="G59" i="9"/>
  <c r="G58" i="9"/>
  <c r="G57" i="9"/>
  <c r="G56" i="9"/>
  <c r="G55" i="9"/>
  <c r="F76" i="9" l="1"/>
  <c r="E76" i="9"/>
  <c r="G76" i="9" l="1"/>
  <c r="G41" i="9" l="1"/>
  <c r="G6" i="9" l="1"/>
  <c r="G27" i="9" l="1"/>
  <c r="G51" i="9" l="1"/>
  <c r="G50" i="9"/>
  <c r="G49" i="9"/>
  <c r="G47" i="9"/>
  <c r="G45" i="9"/>
  <c r="G44" i="9"/>
  <c r="G43" i="9"/>
  <c r="G42" i="9"/>
  <c r="G39" i="9"/>
  <c r="G38" i="9"/>
  <c r="G37" i="9"/>
  <c r="G35" i="9"/>
  <c r="G34" i="9"/>
  <c r="G33" i="9"/>
  <c r="G31" i="9"/>
  <c r="G30" i="9"/>
  <c r="G29" i="9"/>
  <c r="G28" i="9"/>
  <c r="G25" i="9"/>
  <c r="G24" i="9"/>
  <c r="G23" i="9"/>
  <c r="G21" i="9"/>
  <c r="G20" i="9"/>
  <c r="G19" i="9"/>
  <c r="G18" i="9"/>
  <c r="F52" i="9" l="1"/>
  <c r="F77" i="9" s="1"/>
  <c r="F78" i="9" s="1"/>
  <c r="E52" i="9"/>
  <c r="E77" i="9" s="1"/>
  <c r="E78" i="9" s="1"/>
  <c r="G78" i="9" s="1"/>
  <c r="G52" i="9" l="1"/>
  <c r="G77" i="9" s="1"/>
</calcChain>
</file>

<file path=xl/sharedStrings.xml><?xml version="1.0" encoding="utf-8"?>
<sst xmlns="http://schemas.openxmlformats.org/spreadsheetml/2006/main" count="204" uniqueCount="147">
  <si>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</si>
  <si>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</si>
  <si>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</si>
  <si>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</si>
  <si>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</si>
  <si>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</si>
  <si>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</si>
  <si>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</si>
  <si>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</si>
  <si>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</si>
  <si>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</si>
  <si>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OBRAS CIVIS</t>
  </si>
  <si>
    <t>1.1</t>
  </si>
  <si>
    <t>1.2</t>
  </si>
  <si>
    <t>BDI</t>
  </si>
  <si>
    <t>PLANILHA DE ORÇAMENTO</t>
  </si>
  <si>
    <t>ENDEREÇO:</t>
  </si>
  <si>
    <t>PROPONENTE</t>
  </si>
  <si>
    <t>PROPOSTA</t>
  </si>
  <si>
    <t>5.1</t>
  </si>
  <si>
    <t>5.2</t>
  </si>
  <si>
    <t>5.3</t>
  </si>
  <si>
    <t>CUSTO TOTAL R$</t>
  </si>
  <si>
    <t xml:space="preserve"> CUSTOS UNITÁRIOS R$</t>
  </si>
  <si>
    <t>TOTAL COM BDI</t>
  </si>
  <si>
    <t>m²</t>
  </si>
  <si>
    <t>m³</t>
  </si>
  <si>
    <t>2.1</t>
  </si>
  <si>
    <t>2.2</t>
  </si>
  <si>
    <t>x,xx</t>
  </si>
  <si>
    <t>3.1</t>
  </si>
  <si>
    <t>LOTE ÚNICO</t>
  </si>
  <si>
    <t>1.3</t>
  </si>
  <si>
    <t>2.3</t>
  </si>
  <si>
    <t>1.4</t>
  </si>
  <si>
    <t>ADMINISTRAÇÃO DE OBRA</t>
  </si>
  <si>
    <t>PINTURA</t>
  </si>
  <si>
    <t>PROGRAMAÇÃO VISUAL EXTERNA E INTERNA</t>
  </si>
  <si>
    <t>DIVERSOS</t>
  </si>
  <si>
    <t>LIMPEZA E VISTORIA FINAL</t>
  </si>
  <si>
    <t>REVESTIMENTOS / ACABAMENTOS</t>
  </si>
  <si>
    <t>ART - Anotação de Responsabilidade Técnica - Faixa 03 -  Contratos acima de R$ 15.000,01</t>
  </si>
  <si>
    <t>Andaime metálico de encaixe para trabalho em fachada de edifícios - locação mensal</t>
  </si>
  <si>
    <r>
      <t xml:space="preserve"> m</t>
    </r>
    <r>
      <rPr>
        <vertAlign val="superscript"/>
        <sz val="8"/>
        <color theme="1"/>
        <rFont val="Arial"/>
        <family val="2"/>
      </rPr>
      <t>2</t>
    </r>
  </si>
  <si>
    <t xml:space="preserve"> un</t>
  </si>
  <si>
    <t>3.2</t>
  </si>
  <si>
    <t>3.3</t>
  </si>
  <si>
    <t>3.4</t>
  </si>
  <si>
    <t>3.5</t>
  </si>
  <si>
    <t>4.1</t>
  </si>
  <si>
    <t>4.2</t>
  </si>
  <si>
    <t>4.3</t>
  </si>
  <si>
    <t>6.1</t>
  </si>
  <si>
    <t>6.2</t>
  </si>
  <si>
    <t>6.3</t>
  </si>
  <si>
    <t>6.4</t>
  </si>
  <si>
    <t>6.5</t>
  </si>
  <si>
    <t>7.1</t>
  </si>
  <si>
    <t>Chapisco interno/externo, com argamassa de cimento e areia sem peneirar, traço 1:3, e=5mm</t>
  </si>
  <si>
    <t>Emassamento de superfície, 02 demãos de massa acrílica</t>
  </si>
  <si>
    <t>Limpeza de revestimento em pastilhas e recomposição do rejunte</t>
  </si>
  <si>
    <t>Limpeza permanente da obra (um servente em tempo integral, ferramental e material de limpeza)</t>
  </si>
  <si>
    <t xml:space="preserve"> mês</t>
  </si>
  <si>
    <t>Remoção de pórtico de acesso luminoso</t>
  </si>
  <si>
    <t>Remoção de testeira luminosa de fachada, acima de 2,65m, incluindo embalagem para transporte</t>
  </si>
  <si>
    <t>Remoção de testeira luminosa de fachada, até 2,65m, incluindo embalagem para transporte</t>
  </si>
  <si>
    <t>Remoção de totem luminoso, incluindo embalagem para transporte</t>
  </si>
  <si>
    <t>un</t>
  </si>
  <si>
    <t>Destinação de resíduos com entrega de Manifesto de Transporte de Resíduos e o Recibo de Destinação de Resíduos por empresa licensiada</t>
  </si>
  <si>
    <t>Plano de Gerenciamento de Resíduos da Construção Civil – PGRCC</t>
  </si>
  <si>
    <t>Limpeza de fachada/muro/alvenaria com hidrojato</t>
  </si>
  <si>
    <t>SERVIÇOS PRELIMINARES / INSTALAÇÕES PROVISÓRIAS</t>
  </si>
  <si>
    <t>8.1</t>
  </si>
  <si>
    <t>Reforma de logo tipo bandeira</t>
  </si>
  <si>
    <t>Reforma de logo tipo testeira</t>
  </si>
  <si>
    <t>Reforma de logo tipo totem</t>
  </si>
  <si>
    <t>Reforma de logo tipo pórtico BE</t>
  </si>
  <si>
    <t>Administração da obra direta no local - 3% do custo total da obra até 250m²</t>
  </si>
  <si>
    <t>Pintura a óleo ou esmalte sintético em esquadria metálica, 02 demãos</t>
  </si>
  <si>
    <t>Pintura acrílica, 02 demãos, sem emassamento sobre alvenarias internas/externas</t>
  </si>
  <si>
    <t>Bobina com 100m de Plástico bolha de 130cm para embalagem dos materiais, logos e equipamentos</t>
  </si>
  <si>
    <t>Limpeza fina e verificação final da obra</t>
  </si>
  <si>
    <t xml:space="preserve">Emboço para parede interna ou externa, com argamassa de cimento, cal e areia, traço 1:2:10, e=20mm </t>
  </si>
  <si>
    <t xml:space="preserve">Reboco para parede interna ou externa, com argamassa de cimento, cal e areia peneirada, traço 1:1:6, e=5mm </t>
  </si>
  <si>
    <r>
      <t xml:space="preserve">4. CONDIÇÕES DE PAGAMENTO: </t>
    </r>
    <r>
      <rPr>
        <sz val="10"/>
        <rFont val="Calibri"/>
        <family val="2"/>
        <scheme val="minor"/>
      </rPr>
      <t>Após aceite do objeto contratado, até o dia 15 do mês subsequente à apresentação da nota fiscal correspondente.</t>
    </r>
  </si>
  <si>
    <t>Transporte de materiais, equipamentos, programação visual e mobiliário - 10km</t>
  </si>
  <si>
    <r>
      <t xml:space="preserve">2. ENDEREÇO DE EXECUÇÃO/ENTREGA: </t>
    </r>
    <r>
      <rPr>
        <sz val="10"/>
        <rFont val="Calibri"/>
        <family val="2"/>
        <scheme val="minor"/>
      </rPr>
      <t>Diversos locais</t>
    </r>
  </si>
  <si>
    <t>8.2</t>
  </si>
  <si>
    <t>8.3</t>
  </si>
  <si>
    <t>REMOÇÃO</t>
  </si>
  <si>
    <t>Remoção de  bandeira luminosa de fachada, incluindo embalagem para transporte</t>
  </si>
  <si>
    <t xml:space="preserve">Enc. Sociais - SINAPI-RS JAN/2020 </t>
  </si>
  <si>
    <t>CADA 30 DIAS</t>
  </si>
  <si>
    <t>CRONOGRAMA DE ATENDIMENTO - AGÊNCIAS</t>
  </si>
  <si>
    <t>ETAPA 1</t>
  </si>
  <si>
    <t>ETAPA 2</t>
  </si>
  <si>
    <t>ETAPA 3</t>
  </si>
  <si>
    <t>ETAPA 4</t>
  </si>
  <si>
    <t>Logo padrão Banrisul tipo cubos para fachada</t>
  </si>
  <si>
    <t>II</t>
  </si>
  <si>
    <t>INFRAESTRUTURA ELÉTRICA</t>
  </si>
  <si>
    <t xml:space="preserve">INFRAESTRUTURA ELÉTRICA </t>
  </si>
  <si>
    <t>Condutor unipolar flexível  livre de halogêneo , antichama, isolaçao p/ 750V seção 2,5mm² .</t>
  </si>
  <si>
    <t>m</t>
  </si>
  <si>
    <t>Timer programável Bivolt COEL RSTS20 (iluminação externa, sala de autoatendimento e Kit ATM)</t>
  </si>
  <si>
    <t>Disjuntor monofásico 1x20A - Siemens</t>
  </si>
  <si>
    <t>Eletroduto ferro diâmetro 25 mm. Para interligação sistema de alarme e CD Timer.</t>
  </si>
  <si>
    <t>1.5</t>
  </si>
  <si>
    <t>Caixa de passagem condulete diâm. 25 mm com tampa cega. Para interligação sistema de alarme e CD Timer.</t>
  </si>
  <si>
    <t>1.6</t>
  </si>
  <si>
    <t>Dispositivo DR 25A sensibilidade 30mA (A ser instalado dentro do CD Timer)</t>
  </si>
  <si>
    <t>1.7</t>
  </si>
  <si>
    <t>Contator modelo WEG CWM18 A (iluminação externa e iluminação sala de autoatendimento)</t>
  </si>
  <si>
    <t>1.8</t>
  </si>
  <si>
    <t xml:space="preserve">Mangueira de LED Bivolt, luz branca ( 6000K) IP65 (uso externo) </t>
  </si>
  <si>
    <t>1.9</t>
  </si>
  <si>
    <t xml:space="preserve">Conector plug e Fonte para Mangueira de LED Bivolt, luz branca ( 6000K) IP65 (uso externo) </t>
  </si>
  <si>
    <t>1.10</t>
  </si>
  <si>
    <t>Lâmpadas tubulares T8, super LED 9W/220V AFP - 4000k - Vida útil minima 25.000h (L-70) Fluxo Luminoso de 1.050 Lúmens Soquete tipo push-in de engate rápido, rotor de segurança em policarbonato e contatos em bronze fosforoso - Suportes,- Certificação CE Garantia 02 anos. Marca Intral ou equivalente</t>
  </si>
  <si>
    <t>1.11</t>
  </si>
  <si>
    <t>Lâmpadas tubulares T8, super LED 18W/220V AFP - 4000k - Vida útil minima 25.000h (L-70) Fluxo Luminoso de 2.100 Lúmens Soquete tipo push-in de engate rápido, rotor de segurança em policarbonato e contatos em bronze fosforoso - Suportes,- Certificação CE Garantia 02 anos. Marca Intral ou equivalente</t>
  </si>
  <si>
    <t>KIT ATM BANRISUL</t>
  </si>
  <si>
    <t>KIT ATM BANRISUL COMPOSTO POR :</t>
  </si>
  <si>
    <t xml:space="preserve"> - Kit de Suportes de fixação para porta de Alumínio ou vidro temperado.</t>
  </si>
  <si>
    <t xml:space="preserve"> - Eletroímã 150Kgf com Sensor</t>
  </si>
  <si>
    <t>2.4</t>
  </si>
  <si>
    <t xml:space="preserve"> - Fonte de alimentação com carregador flutuante de bateria</t>
  </si>
  <si>
    <t>2.5</t>
  </si>
  <si>
    <t xml:space="preserve"> - 01 Botoeira de acionamento Preta (NF) (interno) - Retirar botoeira amarela superior e instalar botoeira preta em série com a chave pacri.</t>
  </si>
  <si>
    <t>2.6</t>
  </si>
  <si>
    <t>Bateria selada 12V 7Ah</t>
  </si>
  <si>
    <t>2.7</t>
  </si>
  <si>
    <t>Cilindro contato elétrico pacri - segredos iguais com segredo 3212 padrão Banrisul</t>
  </si>
  <si>
    <t>2.8</t>
  </si>
  <si>
    <t>Fechadura auxiliar para perfil de alumínio ou Vidro temperado Papaiz com tetra chave a ser instalada na parte de baixo da porta do KIT ATM</t>
  </si>
  <si>
    <t>2.9</t>
  </si>
  <si>
    <t>Desmontagem, embalagem e entrega de KIT ATM usado Completo, composto de Chave pacri, botoeira NA Amarela, Eletroímã 150kgf com sensor, Fonte de Alimentação com carregador flutuante de bateria, bateria selada 12V/7 Ah e Kit de suportes de fixação para porta de alumínio ou vidro.</t>
  </si>
  <si>
    <t>SUREG SERRA - 31 AGÊNCIAS</t>
  </si>
  <si>
    <t>SUBTOTAL OBRAS CIVIS - SUREG SERRA</t>
  </si>
  <si>
    <t>SUBTOTAL INFRAESTRUTURA ELÉTRICA - SUREG SERRA</t>
  </si>
  <si>
    <t>TOTAL GERAL - SUREG SERRA</t>
  </si>
  <si>
    <t xml:space="preserve">CAPUCHINHOS, FARROUPILHA, FAZENDA SOUZA, FLORES DA CUNHA, NOVA PADUA, NOVA ROMA DO SUL, SÃO MARCOS, VILLAGIO IGUATEMI </t>
  </si>
  <si>
    <t>COTIPORÃ, DOIS LAJEADOS, GUAPORE, NOVA ARAÇA, NOVA BASSANO, PARAI, VERANOPOLIS, VILA FLORES</t>
  </si>
  <si>
    <t>BARÃO, BOTAFOGO, MARATA, PARECI NOVO, SALVADOR DO SUL, SÃO ROQUE, SÃO VENDELINO</t>
  </si>
  <si>
    <t>ANTONIO PRADO, BOM JESUS, CAMBARA DO SUL, CAMPESTRE DA SERRA, ESMERALDA, IPE, SÃO FRANCISCO DE PAULA, SÃO JOSE DOS AUSENTES</t>
  </si>
  <si>
    <r>
      <t xml:space="preserve">3. PRAZO DE EXECUÇÃO/ENTREGA: </t>
    </r>
    <r>
      <rPr>
        <sz val="10"/>
        <rFont val="Calibri"/>
        <family val="2"/>
        <scheme val="minor"/>
      </rPr>
      <t>150 dias corridos</t>
    </r>
  </si>
  <si>
    <r>
      <t xml:space="preserve">1. OBJETO: </t>
    </r>
    <r>
      <rPr>
        <sz val="10"/>
        <rFont val="Calibri"/>
        <family val="2"/>
        <scheme val="minor"/>
      </rPr>
      <t>MANUTENÇÃO EM PROGRAMAÇÃO VISUAL EXTERNA COM SERVIÇOS CIVIS E ELÉTRICOS COMPLEMENTARES NA REDE DE AGÊNCIAS - SUREG SERRA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</si>
</sst>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* #,##0.00\ ;\-* #,##0.00\ ;* \-#\ ;@\ 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  <xf numFmtId="9" fontId="16" fillId="0" borderId="0" applyBorder="0" applyProtection="0"/>
    <xf numFmtId="165" fontId="16" fillId="0" borderId="0" applyBorder="0" applyProtection="0"/>
    <xf numFmtId="43" fontId="14" fillId="0" borderId="0" applyFont="0" applyFill="0" applyBorder="0" applyAlignment="0" applyProtection="0"/>
    <xf numFmtId="0" fontId="1" fillId="0" borderId="0"/>
    <xf numFmtId="0" fontId="19" fillId="0" borderId="0">
      <alignment vertical="top"/>
    </xf>
  </cellStyleXfs>
  <cellXfs count="99">
    <xf numFmtId="0" fontId="0" fillId="0" borderId="0" xfId="0"/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4" fontId="8" fillId="2" borderId="5" xfId="0" applyNumberFormat="1" applyFont="1" applyFill="1" applyBorder="1" applyAlignment="1" applyProtection="1">
      <alignment horizontal="right" vertical="center" wrapText="1"/>
      <protection locked="0"/>
    </xf>
    <xf numFmtId="10" fontId="12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11" fillId="2" borderId="0" xfId="0" applyFont="1" applyFill="1" applyBorder="1" applyAlignment="1" applyProtection="1">
      <alignment horizontal="right" vertical="center" wrapText="1"/>
      <protection hidden="1"/>
    </xf>
    <xf numFmtId="0" fontId="11" fillId="2" borderId="6" xfId="0" applyFont="1" applyFill="1" applyBorder="1" applyAlignment="1" applyProtection="1">
      <alignment horizontal="right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right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right" vertical="center" wrapText="1"/>
      <protection hidden="1"/>
    </xf>
    <xf numFmtId="164" fontId="6" fillId="2" borderId="3" xfId="0" applyNumberFormat="1" applyFont="1" applyFill="1" applyBorder="1" applyAlignment="1" applyProtection="1">
      <alignment horizontal="left" vertical="center" wrapText="1"/>
      <protection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4" fontId="8" fillId="2" borderId="7" xfId="0" applyNumberFormat="1" applyFont="1" applyFill="1" applyBorder="1" applyAlignment="1" applyProtection="1">
      <alignment horizontal="right" vertical="center" wrapText="1"/>
      <protection hidden="1"/>
    </xf>
    <xf numFmtId="0" fontId="8" fillId="2" borderId="0" xfId="0" applyFont="1" applyFill="1" applyAlignment="1" applyProtection="1">
      <alignment horizontal="right" vertical="center" wrapText="1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2" fontId="8" fillId="2" borderId="0" xfId="0" applyNumberFormat="1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4" fontId="8" fillId="2" borderId="0" xfId="0" applyNumberFormat="1" applyFont="1" applyFill="1" applyAlignment="1" applyProtection="1">
      <alignment horizontal="right" vertical="center" wrapText="1"/>
      <protection hidden="1"/>
    </xf>
    <xf numFmtId="0" fontId="6" fillId="2" borderId="2" xfId="0" applyNumberFormat="1" applyFont="1" applyFill="1" applyBorder="1" applyAlignment="1" applyProtection="1">
      <alignment horizontal="left" vertical="center" wrapText="1"/>
      <protection hidden="1"/>
    </xf>
    <xf numFmtId="4" fontId="8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6" fillId="3" borderId="3" xfId="0" applyNumberFormat="1" applyFont="1" applyFill="1" applyBorder="1" applyAlignment="1" applyProtection="1">
      <alignment horizontal="left"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4" fontId="8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6" fillId="3" borderId="4" xfId="0" applyFont="1" applyFill="1" applyBorder="1" applyAlignment="1" applyProtection="1">
      <alignment horizontal="right" vertical="center" wrapText="1"/>
      <protection hidden="1"/>
    </xf>
    <xf numFmtId="4" fontId="6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Fill="1" applyBorder="1" applyAlignment="1" applyProtection="1">
      <alignment horizontal="justify" vertical="center" wrapText="1"/>
      <protection hidden="1"/>
    </xf>
    <xf numFmtId="4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 hidden="1"/>
    </xf>
    <xf numFmtId="0" fontId="8" fillId="0" borderId="12" xfId="0" applyFont="1" applyBorder="1" applyAlignment="1" applyProtection="1">
      <alignment horizontal="justify" vertical="center" wrapText="1"/>
      <protection hidden="1"/>
    </xf>
    <xf numFmtId="0" fontId="8" fillId="0" borderId="11" xfId="0" applyFont="1" applyBorder="1" applyAlignment="1" applyProtection="1">
      <alignment horizontal="justify" vertical="center" wrapText="1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4" fontId="13" fillId="2" borderId="8" xfId="0" applyNumberFormat="1" applyFont="1" applyFill="1" applyBorder="1" applyAlignment="1" applyProtection="1">
      <alignment horizontal="center" vertical="center" wrapText="1"/>
      <protection hidden="1"/>
    </xf>
    <xf numFmtId="14" fontId="12" fillId="2" borderId="5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0" xfId="0" applyNumberFormat="1" applyFont="1" applyFill="1" applyBorder="1" applyAlignment="1" applyProtection="1">
      <alignment horizontal="right" vertical="center" wrapText="1"/>
      <protection hidden="1"/>
    </xf>
    <xf numFmtId="1" fontId="6" fillId="2" borderId="7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7" xfId="0" applyFont="1" applyFill="1" applyBorder="1" applyAlignment="1" applyProtection="1">
      <alignment vertical="center" wrapText="1"/>
      <protection hidden="1"/>
    </xf>
    <xf numFmtId="0" fontId="8" fillId="2" borderId="5" xfId="0" applyFont="1" applyFill="1" applyBorder="1" applyAlignment="1" applyProtection="1">
      <alignment horizontal="right" vertical="center" wrapText="1"/>
      <protection hidden="1"/>
    </xf>
    <xf numFmtId="1" fontId="8" fillId="2" borderId="5" xfId="0" applyNumberFormat="1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4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5" xfId="0" applyNumberFormat="1" applyFont="1" applyFill="1" applyBorder="1" applyAlignment="1" applyProtection="1">
      <alignment horizontal="right" vertical="center" wrapText="1"/>
      <protection hidden="1"/>
    </xf>
    <xf numFmtId="4" fontId="8" fillId="2" borderId="5" xfId="0" applyNumberFormat="1" applyFont="1" applyFill="1" applyBorder="1" applyAlignment="1" applyProtection="1">
      <alignment vertical="center" wrapText="1"/>
      <protection hidden="1"/>
    </xf>
    <xf numFmtId="1" fontId="6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5" xfId="0" applyFont="1" applyFill="1" applyBorder="1" applyAlignment="1" applyProtection="1">
      <alignment vertical="center" wrapText="1"/>
      <protection hidden="1"/>
    </xf>
    <xf numFmtId="1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5" xfId="0" applyNumberFormat="1" applyFont="1" applyFill="1" applyBorder="1" applyAlignment="1" applyProtection="1">
      <alignment horizontal="right" vertical="center" wrapText="1"/>
      <protection hidden="1"/>
    </xf>
    <xf numFmtId="1" fontId="8" fillId="2" borderId="5" xfId="0" applyNumberFormat="1" applyFont="1" applyFill="1" applyBorder="1" applyAlignment="1" applyProtection="1">
      <alignment horizontal="right" vertical="center" wrapText="1"/>
      <protection hidden="1"/>
    </xf>
    <xf numFmtId="0" fontId="8" fillId="2" borderId="5" xfId="0" applyFont="1" applyFill="1" applyBorder="1" applyAlignment="1" applyProtection="1">
      <alignment vertical="center" wrapText="1"/>
      <protection hidden="1"/>
    </xf>
    <xf numFmtId="1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3" xfId="0" applyNumberFormat="1" applyFont="1" applyFill="1" applyBorder="1" applyAlignment="1" applyProtection="1">
      <alignment horizontal="right" vertical="center" wrapText="1"/>
      <protection hidden="1"/>
    </xf>
    <xf numFmtId="4" fontId="6" fillId="2" borderId="3" xfId="13" applyNumberFormat="1" applyFont="1" applyFill="1" applyBorder="1" applyAlignment="1" applyProtection="1">
      <alignment horizontal="right" vertical="center" wrapText="1"/>
      <protection hidden="1"/>
    </xf>
    <xf numFmtId="0" fontId="8" fillId="2" borderId="11" xfId="15" applyFont="1" applyFill="1" applyBorder="1" applyAlignment="1" applyProtection="1">
      <alignment horizontal="justify"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1" fontId="8" fillId="2" borderId="13" xfId="0" applyNumberFormat="1" applyFont="1" applyFill="1" applyBorder="1" applyAlignment="1" applyProtection="1">
      <alignment horizontal="right" vertical="center" wrapText="1"/>
      <protection hidden="1"/>
    </xf>
    <xf numFmtId="164" fontId="8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6" xfId="0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Alignment="1" applyProtection="1">
      <alignment horizontal="left" vertical="center" wrapText="1"/>
      <protection hidden="1"/>
    </xf>
    <xf numFmtId="4" fontId="6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6" fillId="3" borderId="1" xfId="0" applyFont="1" applyFill="1" applyBorder="1" applyAlignment="1" applyProtection="1">
      <alignment horizontal="right" vertical="center" wrapText="1"/>
      <protection hidden="1"/>
    </xf>
    <xf numFmtId="2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4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11" fillId="2" borderId="5" xfId="0" applyFont="1" applyFill="1" applyBorder="1" applyAlignment="1" applyProtection="1">
      <alignment horizontal="right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4" fontId="13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17" fillId="4" borderId="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16">
    <cellStyle name="% 2" xfId="15"/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0"/>
    <cellStyle name="Normal 4" xfId="14"/>
    <cellStyle name="Normal 5 2" xfId="6"/>
    <cellStyle name="Porcentagem 2" xfId="11"/>
    <cellStyle name="TableStyleLight1" xfId="12"/>
    <cellStyle name="Vírgula" xfId="13" builtinId="3"/>
    <cellStyle name="Vírgula 2" xfId="7"/>
    <cellStyle name="Vírgula 3" xfId="8"/>
    <cellStyle name="Vírgula 4" xfId="9"/>
  </cellStyles>
  <dxfs count="4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79"/>
  <sheetViews>
    <sheetView showGridLines="0" tabSelected="1" showRuler="0" zoomScaleNormal="100" zoomScaleSheetLayoutView="100" zoomScalePageLayoutView="90" workbookViewId="0">
      <selection activeCell="B10" activeCellId="16" sqref="F75 E68:F74 E55:F65 E49:F51 E47:F47 E41:F45 E37:F39 E33:F35 F27:F31 F23:F25 E21:F21 F19:F20 E18 G9 F9 D10:G10 B9:B10"/>
    </sheetView>
  </sheetViews>
  <sheetFormatPr defaultColWidth="11.42578125" defaultRowHeight="15" x14ac:dyDescent="0.2"/>
  <cols>
    <col min="1" max="1" width="11" style="9" bestFit="1" customWidth="1"/>
    <col min="2" max="2" width="95" style="10" customWidth="1"/>
    <col min="3" max="3" width="9.7109375" style="11" customWidth="1"/>
    <col min="4" max="4" width="6.7109375" style="12" customWidth="1"/>
    <col min="5" max="7" width="11.7109375" style="13" customWidth="1"/>
    <col min="8" max="231" width="11.42578125" style="1" customWidth="1"/>
    <col min="232" max="232" width="56.28515625" style="1" customWidth="1"/>
    <col min="233" max="16384" width="11.42578125" style="1"/>
  </cols>
  <sheetData>
    <row r="1" spans="1:240" ht="15" customHeight="1" x14ac:dyDescent="0.2">
      <c r="A1" s="84" t="s">
        <v>15</v>
      </c>
      <c r="B1" s="84"/>
      <c r="C1" s="84"/>
      <c r="D1" s="84"/>
      <c r="E1" s="84"/>
      <c r="F1" s="84"/>
      <c r="G1" s="84"/>
    </row>
    <row r="2" spans="1:240" ht="15" customHeight="1" x14ac:dyDescent="0.2">
      <c r="A2" s="84"/>
      <c r="B2" s="84"/>
      <c r="C2" s="84"/>
      <c r="D2" s="84"/>
      <c r="E2" s="84"/>
      <c r="F2" s="84"/>
      <c r="G2" s="84"/>
    </row>
    <row r="3" spans="1:240" ht="15" customHeight="1" x14ac:dyDescent="0.2">
      <c r="A3" s="79" t="s">
        <v>146</v>
      </c>
      <c r="B3" s="79"/>
      <c r="C3" s="79"/>
      <c r="D3" s="79"/>
      <c r="E3" s="79"/>
      <c r="F3" s="79"/>
      <c r="G3" s="79"/>
    </row>
    <row r="4" spans="1:240" ht="15" customHeight="1" x14ac:dyDescent="0.2">
      <c r="A4" s="86" t="s">
        <v>86</v>
      </c>
      <c r="B4" s="86"/>
      <c r="C4" s="86"/>
      <c r="D4" s="86"/>
      <c r="E4" s="87" t="s">
        <v>14</v>
      </c>
      <c r="F4" s="87"/>
      <c r="G4" s="15">
        <v>0.25</v>
      </c>
    </row>
    <row r="5" spans="1:240" x14ac:dyDescent="0.2">
      <c r="A5" s="86" t="s">
        <v>145</v>
      </c>
      <c r="B5" s="86"/>
      <c r="C5" s="86"/>
      <c r="D5" s="86"/>
      <c r="E5" s="87" t="s">
        <v>91</v>
      </c>
      <c r="F5" s="87"/>
      <c r="G5" s="15">
        <v>1.1061000000000001</v>
      </c>
    </row>
    <row r="6" spans="1:240" x14ac:dyDescent="0.2">
      <c r="A6" s="86" t="s">
        <v>84</v>
      </c>
      <c r="B6" s="86"/>
      <c r="C6" s="86"/>
      <c r="D6" s="86"/>
      <c r="E6" s="87" t="s">
        <v>8</v>
      </c>
      <c r="F6" s="87"/>
      <c r="G6" s="54">
        <f ca="1">NOW()</f>
        <v>43984.590002430603</v>
      </c>
    </row>
    <row r="7" spans="1:240" ht="15.75" thickBot="1" x14ac:dyDescent="0.25">
      <c r="A7" s="86"/>
      <c r="B7" s="86"/>
      <c r="C7" s="86"/>
      <c r="D7" s="86"/>
      <c r="E7" s="16"/>
      <c r="F7" s="16"/>
      <c r="G7" s="55"/>
    </row>
    <row r="8" spans="1:240" s="3" customFormat="1" ht="15.75" thickBot="1" x14ac:dyDescent="0.25">
      <c r="A8" s="88" t="s">
        <v>17</v>
      </c>
      <c r="B8" s="88"/>
      <c r="C8" s="88"/>
      <c r="D8" s="88"/>
      <c r="E8" s="88"/>
      <c r="F8" s="88"/>
      <c r="G8" s="8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</row>
    <row r="9" spans="1:240" s="6" customFormat="1" ht="12.75" x14ac:dyDescent="0.2">
      <c r="A9" s="17" t="s">
        <v>6</v>
      </c>
      <c r="B9" s="18"/>
      <c r="C9" s="17" t="s">
        <v>7</v>
      </c>
      <c r="D9" s="93"/>
      <c r="E9" s="93"/>
      <c r="F9" s="78"/>
      <c r="G9" s="18"/>
      <c r="H9" s="4"/>
      <c r="I9" s="4"/>
      <c r="J9" s="4"/>
      <c r="K9" s="5"/>
      <c r="L9" s="4"/>
      <c r="M9" s="4"/>
      <c r="N9" s="4"/>
      <c r="O9" s="4"/>
      <c r="P9" s="4"/>
      <c r="Q9" s="4"/>
      <c r="R9" s="4"/>
      <c r="S9" s="5"/>
      <c r="T9" s="4"/>
      <c r="U9" s="4"/>
      <c r="V9" s="4"/>
      <c r="W9" s="4"/>
      <c r="X9" s="4"/>
      <c r="Y9" s="4"/>
      <c r="Z9" s="4"/>
      <c r="AA9" s="5"/>
      <c r="AB9" s="4"/>
      <c r="AC9" s="4"/>
      <c r="AD9" s="4"/>
      <c r="AE9" s="4"/>
      <c r="AF9" s="4"/>
      <c r="AG9" s="4"/>
      <c r="AH9" s="4"/>
      <c r="AI9" s="5"/>
      <c r="AJ9" s="4"/>
      <c r="AK9" s="4"/>
      <c r="AL9" s="4"/>
      <c r="AM9" s="4"/>
      <c r="AN9" s="4"/>
      <c r="AO9" s="4"/>
      <c r="AP9" s="4"/>
      <c r="AQ9" s="5"/>
      <c r="AR9" s="4"/>
      <c r="AS9" s="4"/>
      <c r="AT9" s="4"/>
      <c r="AU9" s="4"/>
      <c r="AV9" s="4"/>
      <c r="AW9" s="4"/>
      <c r="AX9" s="4"/>
      <c r="AY9" s="5"/>
      <c r="AZ9" s="4"/>
      <c r="BA9" s="4"/>
      <c r="BB9" s="4"/>
      <c r="BC9" s="4"/>
      <c r="BD9" s="4"/>
      <c r="BE9" s="4"/>
      <c r="BF9" s="4"/>
      <c r="BG9" s="5"/>
      <c r="BH9" s="4"/>
      <c r="BI9" s="4"/>
      <c r="BJ9" s="4"/>
      <c r="BK9" s="4"/>
      <c r="BL9" s="4"/>
      <c r="BM9" s="4"/>
      <c r="BN9" s="4"/>
      <c r="BO9" s="5"/>
      <c r="BP9" s="4"/>
      <c r="BQ9" s="4"/>
      <c r="BR9" s="4"/>
      <c r="BS9" s="4"/>
      <c r="BT9" s="4"/>
      <c r="BU9" s="4"/>
      <c r="BV9" s="4"/>
      <c r="BW9" s="5"/>
      <c r="BX9" s="4"/>
      <c r="BY9" s="4"/>
      <c r="BZ9" s="4"/>
      <c r="CA9" s="4"/>
      <c r="CB9" s="4"/>
      <c r="CC9" s="4"/>
      <c r="CD9" s="4"/>
      <c r="CE9" s="5"/>
      <c r="CF9" s="4"/>
      <c r="CG9" s="4"/>
      <c r="CH9" s="4"/>
      <c r="CI9" s="4"/>
      <c r="CJ9" s="4"/>
      <c r="CK9" s="4"/>
      <c r="CL9" s="4"/>
      <c r="CM9" s="5"/>
      <c r="CN9" s="4"/>
      <c r="CO9" s="4"/>
      <c r="CP9" s="4"/>
      <c r="CQ9" s="4"/>
      <c r="CR9" s="4"/>
      <c r="CS9" s="4"/>
      <c r="CT9" s="4"/>
      <c r="CU9" s="5"/>
      <c r="CV9" s="4"/>
      <c r="CW9" s="4"/>
      <c r="CX9" s="4"/>
      <c r="CY9" s="4"/>
      <c r="CZ9" s="4"/>
      <c r="DA9" s="4"/>
      <c r="DB9" s="4"/>
      <c r="DC9" s="5"/>
      <c r="DD9" s="4"/>
      <c r="DE9" s="4"/>
      <c r="DF9" s="4"/>
      <c r="DG9" s="4"/>
      <c r="DH9" s="4"/>
      <c r="DI9" s="4"/>
      <c r="DJ9" s="4"/>
      <c r="DK9" s="5"/>
      <c r="DL9" s="4"/>
      <c r="DM9" s="4"/>
      <c r="DN9" s="4"/>
      <c r="DO9" s="4"/>
      <c r="DP9" s="4"/>
      <c r="DQ9" s="4"/>
      <c r="DR9" s="4"/>
      <c r="DS9" s="5"/>
      <c r="DT9" s="4"/>
      <c r="DU9" s="4"/>
      <c r="DV9" s="4"/>
      <c r="DW9" s="4"/>
      <c r="DX9" s="4"/>
      <c r="DY9" s="4"/>
      <c r="DZ9" s="4"/>
      <c r="EA9" s="5"/>
      <c r="EB9" s="4"/>
      <c r="EC9" s="4"/>
      <c r="ED9" s="4"/>
      <c r="EE9" s="4"/>
      <c r="EF9" s="4"/>
      <c r="EG9" s="4"/>
      <c r="EH9" s="4"/>
      <c r="EI9" s="5"/>
      <c r="EJ9" s="4"/>
      <c r="EK9" s="4"/>
      <c r="EL9" s="4"/>
      <c r="EM9" s="4"/>
      <c r="EN9" s="4"/>
      <c r="EO9" s="4"/>
      <c r="EP9" s="4"/>
      <c r="EQ9" s="5"/>
      <c r="ER9" s="4"/>
      <c r="ES9" s="4"/>
      <c r="ET9" s="4"/>
      <c r="EU9" s="4"/>
      <c r="EV9" s="4"/>
      <c r="EW9" s="4"/>
      <c r="EX9" s="4"/>
      <c r="EY9" s="5"/>
      <c r="EZ9" s="4"/>
      <c r="FA9" s="4"/>
      <c r="FB9" s="4"/>
      <c r="FC9" s="4"/>
      <c r="FD9" s="4"/>
      <c r="FE9" s="4"/>
      <c r="FF9" s="4"/>
      <c r="FG9" s="5"/>
      <c r="FH9" s="4"/>
      <c r="FI9" s="4"/>
      <c r="FJ9" s="4"/>
      <c r="FK9" s="4"/>
      <c r="FL9" s="4"/>
      <c r="FM9" s="4"/>
      <c r="FN9" s="4"/>
      <c r="FO9" s="5"/>
      <c r="FP9" s="4"/>
      <c r="FQ9" s="4"/>
      <c r="FR9" s="4"/>
      <c r="FS9" s="4"/>
      <c r="FT9" s="4"/>
      <c r="FU9" s="4"/>
      <c r="FV9" s="4"/>
      <c r="FW9" s="5"/>
      <c r="FX9" s="4"/>
      <c r="FY9" s="4"/>
      <c r="FZ9" s="4"/>
      <c r="GA9" s="4"/>
      <c r="GB9" s="4"/>
      <c r="GC9" s="4"/>
      <c r="GD9" s="4"/>
      <c r="GE9" s="5"/>
      <c r="GF9" s="4"/>
      <c r="GG9" s="4"/>
      <c r="GH9" s="4"/>
      <c r="GI9" s="4"/>
      <c r="GJ9" s="4"/>
      <c r="GK9" s="4"/>
      <c r="GL9" s="4"/>
      <c r="GM9" s="5"/>
      <c r="GN9" s="4"/>
      <c r="GO9" s="4"/>
      <c r="GP9" s="4"/>
      <c r="GQ9" s="4"/>
      <c r="GR9" s="4"/>
      <c r="GS9" s="4"/>
      <c r="GT9" s="4"/>
      <c r="GU9" s="5"/>
      <c r="GV9" s="4"/>
      <c r="GW9" s="4"/>
      <c r="GX9" s="4"/>
      <c r="GY9" s="4"/>
      <c r="GZ9" s="4"/>
      <c r="HA9" s="4"/>
      <c r="HB9" s="4"/>
      <c r="HC9" s="5"/>
      <c r="HD9" s="4"/>
      <c r="HE9" s="4"/>
      <c r="HF9" s="4"/>
      <c r="HG9" s="4"/>
      <c r="HH9" s="4"/>
      <c r="HI9" s="4"/>
      <c r="HJ9" s="4"/>
      <c r="HK9" s="5"/>
      <c r="HL9" s="4"/>
      <c r="HM9" s="4"/>
      <c r="HN9" s="4"/>
      <c r="HO9" s="4"/>
      <c r="HP9" s="4"/>
      <c r="HQ9" s="4"/>
      <c r="HR9" s="4"/>
      <c r="HS9" s="5"/>
      <c r="HT9" s="4"/>
      <c r="HU9" s="4"/>
      <c r="HV9" s="4"/>
      <c r="HW9" s="4"/>
      <c r="HX9" s="4"/>
      <c r="HY9" s="4"/>
      <c r="HZ9" s="4"/>
      <c r="IA9" s="5"/>
      <c r="IB9" s="4"/>
      <c r="IC9" s="4"/>
      <c r="ID9" s="4"/>
      <c r="IE9" s="4"/>
      <c r="IF9" s="4"/>
    </row>
    <row r="10" spans="1:240" s="6" customFormat="1" ht="13.5" thickBot="1" x14ac:dyDescent="0.25">
      <c r="A10" s="19" t="s">
        <v>16</v>
      </c>
      <c r="B10" s="20"/>
      <c r="C10" s="19" t="s">
        <v>4</v>
      </c>
      <c r="D10" s="94"/>
      <c r="E10" s="94"/>
      <c r="F10" s="94"/>
      <c r="G10" s="94"/>
      <c r="H10" s="5"/>
      <c r="I10" s="4"/>
      <c r="J10" s="4"/>
      <c r="K10" s="5"/>
      <c r="L10" s="5"/>
      <c r="M10" s="4"/>
      <c r="N10" s="4"/>
      <c r="O10" s="5"/>
      <c r="P10" s="5"/>
      <c r="Q10" s="4"/>
      <c r="R10" s="4"/>
      <c r="S10" s="5"/>
      <c r="T10" s="5"/>
      <c r="U10" s="4"/>
      <c r="V10" s="4"/>
      <c r="W10" s="5"/>
      <c r="X10" s="5"/>
      <c r="Y10" s="4"/>
      <c r="Z10" s="4"/>
      <c r="AA10" s="5"/>
      <c r="AB10" s="5"/>
      <c r="AC10" s="4"/>
      <c r="AD10" s="4"/>
      <c r="AE10" s="5"/>
      <c r="AF10" s="5"/>
      <c r="AG10" s="4"/>
      <c r="AH10" s="4"/>
      <c r="AI10" s="5"/>
      <c r="AJ10" s="5"/>
      <c r="AK10" s="4"/>
      <c r="AL10" s="4"/>
      <c r="AM10" s="5"/>
      <c r="AN10" s="5"/>
      <c r="AO10" s="4"/>
      <c r="AP10" s="4"/>
      <c r="AQ10" s="5"/>
      <c r="AR10" s="5"/>
      <c r="AS10" s="4"/>
      <c r="AT10" s="4"/>
      <c r="AU10" s="5"/>
      <c r="AV10" s="5"/>
      <c r="AW10" s="4"/>
      <c r="AX10" s="4"/>
      <c r="AY10" s="5"/>
      <c r="AZ10" s="5"/>
      <c r="BA10" s="4"/>
      <c r="BB10" s="4"/>
      <c r="BC10" s="5"/>
      <c r="BD10" s="5"/>
      <c r="BE10" s="4"/>
      <c r="BF10" s="4"/>
      <c r="BG10" s="5"/>
      <c r="BH10" s="5"/>
      <c r="BI10" s="4"/>
      <c r="BJ10" s="4"/>
      <c r="BK10" s="5"/>
      <c r="BL10" s="5"/>
      <c r="BM10" s="4"/>
      <c r="BN10" s="4"/>
      <c r="BO10" s="5"/>
      <c r="BP10" s="5"/>
      <c r="BQ10" s="4"/>
      <c r="BR10" s="4"/>
      <c r="BS10" s="5"/>
      <c r="BT10" s="5"/>
      <c r="BU10" s="4"/>
      <c r="BV10" s="4"/>
      <c r="BW10" s="5"/>
      <c r="BX10" s="5"/>
      <c r="BY10" s="4"/>
      <c r="BZ10" s="4"/>
      <c r="CA10" s="5"/>
      <c r="CB10" s="5"/>
      <c r="CC10" s="4"/>
      <c r="CD10" s="4"/>
      <c r="CE10" s="5"/>
      <c r="CF10" s="5"/>
      <c r="CG10" s="4"/>
      <c r="CH10" s="4"/>
      <c r="CI10" s="5"/>
      <c r="CJ10" s="5"/>
      <c r="CK10" s="4"/>
      <c r="CL10" s="4"/>
      <c r="CM10" s="5"/>
      <c r="CN10" s="5"/>
      <c r="CO10" s="4"/>
      <c r="CP10" s="4"/>
      <c r="CQ10" s="5"/>
      <c r="CR10" s="5"/>
      <c r="CS10" s="4"/>
      <c r="CT10" s="4"/>
      <c r="CU10" s="5"/>
      <c r="CV10" s="5"/>
      <c r="CW10" s="4"/>
      <c r="CX10" s="4"/>
      <c r="CY10" s="5"/>
      <c r="CZ10" s="5"/>
      <c r="DA10" s="4"/>
      <c r="DB10" s="4"/>
      <c r="DC10" s="5"/>
      <c r="DD10" s="5"/>
      <c r="DE10" s="4"/>
      <c r="DF10" s="4"/>
      <c r="DG10" s="5"/>
      <c r="DH10" s="5"/>
      <c r="DI10" s="4"/>
      <c r="DJ10" s="4"/>
      <c r="DK10" s="5"/>
      <c r="DL10" s="5"/>
      <c r="DM10" s="4"/>
      <c r="DN10" s="4"/>
      <c r="DO10" s="5"/>
      <c r="DP10" s="5"/>
      <c r="DQ10" s="4"/>
      <c r="DR10" s="4"/>
      <c r="DS10" s="5"/>
      <c r="DT10" s="5"/>
      <c r="DU10" s="4"/>
      <c r="DV10" s="4"/>
      <c r="DW10" s="5"/>
      <c r="DX10" s="5"/>
      <c r="DY10" s="4"/>
      <c r="DZ10" s="4"/>
      <c r="EA10" s="5"/>
      <c r="EB10" s="5"/>
      <c r="EC10" s="4"/>
      <c r="ED10" s="4"/>
      <c r="EE10" s="5"/>
      <c r="EF10" s="5"/>
      <c r="EG10" s="4"/>
      <c r="EH10" s="4"/>
      <c r="EI10" s="5"/>
      <c r="EJ10" s="5"/>
      <c r="EK10" s="4"/>
      <c r="EL10" s="4"/>
      <c r="EM10" s="5"/>
      <c r="EN10" s="5"/>
      <c r="EO10" s="4"/>
      <c r="EP10" s="4"/>
      <c r="EQ10" s="5"/>
      <c r="ER10" s="5"/>
      <c r="ES10" s="4"/>
      <c r="ET10" s="4"/>
      <c r="EU10" s="5"/>
      <c r="EV10" s="5"/>
      <c r="EW10" s="4"/>
      <c r="EX10" s="4"/>
      <c r="EY10" s="5"/>
      <c r="EZ10" s="5"/>
      <c r="FA10" s="4"/>
      <c r="FB10" s="4"/>
      <c r="FC10" s="5"/>
      <c r="FD10" s="5"/>
      <c r="FE10" s="4"/>
      <c r="FF10" s="4"/>
      <c r="FG10" s="5"/>
      <c r="FH10" s="5"/>
      <c r="FI10" s="4"/>
      <c r="FJ10" s="4"/>
      <c r="FK10" s="5"/>
      <c r="FL10" s="5"/>
      <c r="FM10" s="4"/>
      <c r="FN10" s="4"/>
      <c r="FO10" s="5"/>
      <c r="FP10" s="5"/>
      <c r="FQ10" s="4"/>
      <c r="FR10" s="4"/>
      <c r="FS10" s="5"/>
      <c r="FT10" s="5"/>
      <c r="FU10" s="4"/>
      <c r="FV10" s="4"/>
      <c r="FW10" s="5"/>
      <c r="FX10" s="5"/>
      <c r="FY10" s="4"/>
      <c r="FZ10" s="4"/>
      <c r="GA10" s="5"/>
      <c r="GB10" s="5"/>
      <c r="GC10" s="4"/>
      <c r="GD10" s="4"/>
      <c r="GE10" s="5"/>
      <c r="GF10" s="5"/>
      <c r="GG10" s="4"/>
      <c r="GH10" s="4"/>
      <c r="GI10" s="5"/>
      <c r="GJ10" s="5"/>
      <c r="GK10" s="4"/>
      <c r="GL10" s="4"/>
      <c r="GM10" s="5"/>
      <c r="GN10" s="5"/>
      <c r="GO10" s="4"/>
      <c r="GP10" s="4"/>
      <c r="GQ10" s="5"/>
      <c r="GR10" s="5"/>
      <c r="GS10" s="4"/>
      <c r="GT10" s="4"/>
      <c r="GU10" s="5"/>
      <c r="GV10" s="5"/>
      <c r="GW10" s="4"/>
      <c r="GX10" s="4"/>
      <c r="GY10" s="5"/>
      <c r="GZ10" s="5"/>
      <c r="HA10" s="4"/>
      <c r="HB10" s="4"/>
      <c r="HC10" s="5"/>
      <c r="HD10" s="5"/>
      <c r="HE10" s="4"/>
      <c r="HF10" s="4"/>
      <c r="HG10" s="5"/>
      <c r="HH10" s="5"/>
      <c r="HI10" s="4"/>
      <c r="HJ10" s="4"/>
      <c r="HK10" s="5"/>
      <c r="HL10" s="5"/>
      <c r="HM10" s="4"/>
      <c r="HN10" s="4"/>
      <c r="HO10" s="5"/>
      <c r="HP10" s="5"/>
      <c r="HQ10" s="4"/>
      <c r="HR10" s="4"/>
      <c r="HS10" s="5"/>
      <c r="HT10" s="5"/>
      <c r="HU10" s="4"/>
      <c r="HV10" s="4"/>
      <c r="HW10" s="5"/>
      <c r="HX10" s="5"/>
      <c r="HY10" s="4"/>
      <c r="HZ10" s="4"/>
      <c r="IA10" s="5"/>
      <c r="IB10" s="5"/>
      <c r="IC10" s="4"/>
      <c r="ID10" s="4"/>
      <c r="IE10" s="5"/>
      <c r="IF10" s="5"/>
    </row>
    <row r="11" spans="1:240" s="3" customFormat="1" ht="15.75" thickBot="1" x14ac:dyDescent="0.25">
      <c r="A11" s="88" t="s">
        <v>18</v>
      </c>
      <c r="B11" s="88"/>
      <c r="C11" s="88"/>
      <c r="D11" s="88"/>
      <c r="E11" s="88"/>
      <c r="F11" s="88"/>
      <c r="G11" s="88"/>
      <c r="H11" s="7"/>
      <c r="I11" s="2"/>
      <c r="J11" s="2"/>
      <c r="K11" s="7"/>
      <c r="L11" s="7"/>
      <c r="M11" s="2"/>
      <c r="N11" s="2"/>
      <c r="O11" s="7"/>
      <c r="P11" s="7"/>
      <c r="Q11" s="2"/>
      <c r="R11" s="2"/>
      <c r="S11" s="7"/>
      <c r="T11" s="7"/>
      <c r="U11" s="2"/>
      <c r="V11" s="2"/>
      <c r="W11" s="7"/>
      <c r="X11" s="7"/>
      <c r="Y11" s="2"/>
      <c r="Z11" s="2"/>
      <c r="AA11" s="7"/>
      <c r="AB11" s="7"/>
      <c r="AC11" s="2"/>
      <c r="AD11" s="2"/>
      <c r="AE11" s="7"/>
      <c r="AF11" s="7"/>
      <c r="AG11" s="2"/>
      <c r="AH11" s="2"/>
      <c r="AI11" s="7"/>
      <c r="AJ11" s="7"/>
      <c r="AK11" s="2"/>
      <c r="AL11" s="2"/>
      <c r="AM11" s="7"/>
      <c r="AN11" s="7"/>
      <c r="AO11" s="2"/>
      <c r="AP11" s="2"/>
      <c r="AQ11" s="7"/>
      <c r="AR11" s="7"/>
      <c r="AS11" s="2"/>
      <c r="AT11" s="2"/>
      <c r="AU11" s="7"/>
      <c r="AV11" s="7"/>
      <c r="AW11" s="2"/>
      <c r="AX11" s="2"/>
      <c r="AY11" s="7"/>
      <c r="AZ11" s="7"/>
      <c r="BA11" s="2"/>
      <c r="BB11" s="2"/>
      <c r="BC11" s="7"/>
      <c r="BD11" s="7"/>
      <c r="BE11" s="2"/>
      <c r="BF11" s="2"/>
      <c r="BG11" s="7"/>
      <c r="BH11" s="7"/>
      <c r="BI11" s="2"/>
      <c r="BJ11" s="2"/>
      <c r="BK11" s="7"/>
      <c r="BL11" s="7"/>
      <c r="BM11" s="2"/>
      <c r="BN11" s="2"/>
      <c r="BO11" s="7"/>
      <c r="BP11" s="7"/>
      <c r="BQ11" s="2"/>
      <c r="BR11" s="2"/>
      <c r="BS11" s="7"/>
      <c r="BT11" s="7"/>
      <c r="BU11" s="2"/>
      <c r="BV11" s="2"/>
      <c r="BW11" s="7"/>
      <c r="BX11" s="7"/>
      <c r="BY11" s="2"/>
      <c r="BZ11" s="2"/>
      <c r="CA11" s="7"/>
      <c r="CB11" s="7"/>
      <c r="CC11" s="2"/>
      <c r="CD11" s="2"/>
      <c r="CE11" s="7"/>
      <c r="CF11" s="7"/>
      <c r="CG11" s="2"/>
      <c r="CH11" s="2"/>
      <c r="CI11" s="7"/>
      <c r="CJ11" s="7"/>
      <c r="CK11" s="2"/>
      <c r="CL11" s="2"/>
      <c r="CM11" s="7"/>
      <c r="CN11" s="7"/>
      <c r="CO11" s="2"/>
      <c r="CP11" s="2"/>
      <c r="CQ11" s="7"/>
      <c r="CR11" s="7"/>
      <c r="CS11" s="2"/>
      <c r="CT11" s="2"/>
      <c r="CU11" s="7"/>
      <c r="CV11" s="7"/>
      <c r="CW11" s="2"/>
      <c r="CX11" s="2"/>
      <c r="CY11" s="7"/>
      <c r="CZ11" s="7"/>
      <c r="DA11" s="2"/>
      <c r="DB11" s="2"/>
      <c r="DC11" s="7"/>
      <c r="DD11" s="7"/>
      <c r="DE11" s="2"/>
      <c r="DF11" s="2"/>
      <c r="DG11" s="7"/>
      <c r="DH11" s="7"/>
      <c r="DI11" s="2"/>
      <c r="DJ11" s="2"/>
      <c r="DK11" s="7"/>
      <c r="DL11" s="7"/>
      <c r="DM11" s="2"/>
      <c r="DN11" s="2"/>
      <c r="DO11" s="7"/>
      <c r="DP11" s="7"/>
      <c r="DQ11" s="2"/>
      <c r="DR11" s="2"/>
      <c r="DS11" s="7"/>
      <c r="DT11" s="7"/>
      <c r="DU11" s="2"/>
      <c r="DV11" s="2"/>
      <c r="DW11" s="7"/>
      <c r="DX11" s="7"/>
      <c r="DY11" s="2"/>
      <c r="DZ11" s="2"/>
      <c r="EA11" s="7"/>
      <c r="EB11" s="7"/>
      <c r="EC11" s="2"/>
      <c r="ED11" s="2"/>
      <c r="EE11" s="7"/>
      <c r="EF11" s="7"/>
      <c r="EG11" s="2"/>
      <c r="EH11" s="2"/>
      <c r="EI11" s="7"/>
      <c r="EJ11" s="7"/>
      <c r="EK11" s="2"/>
      <c r="EL11" s="2"/>
      <c r="EM11" s="7"/>
      <c r="EN11" s="7"/>
      <c r="EO11" s="2"/>
      <c r="EP11" s="2"/>
      <c r="EQ11" s="7"/>
      <c r="ER11" s="7"/>
      <c r="ES11" s="2"/>
      <c r="ET11" s="2"/>
      <c r="EU11" s="7"/>
      <c r="EV11" s="7"/>
      <c r="EW11" s="2"/>
      <c r="EX11" s="2"/>
      <c r="EY11" s="7"/>
      <c r="EZ11" s="7"/>
      <c r="FA11" s="2"/>
      <c r="FB11" s="2"/>
      <c r="FC11" s="7"/>
      <c r="FD11" s="7"/>
      <c r="FE11" s="2"/>
      <c r="FF11" s="2"/>
      <c r="FG11" s="7"/>
      <c r="FH11" s="7"/>
      <c r="FI11" s="2"/>
      <c r="FJ11" s="2"/>
      <c r="FK11" s="7"/>
      <c r="FL11" s="7"/>
      <c r="FM11" s="2"/>
      <c r="FN11" s="2"/>
      <c r="FO11" s="7"/>
      <c r="FP11" s="7"/>
      <c r="FQ11" s="2"/>
      <c r="FR11" s="2"/>
      <c r="FS11" s="7"/>
      <c r="FT11" s="7"/>
      <c r="FU11" s="2"/>
      <c r="FV11" s="2"/>
      <c r="FW11" s="7"/>
      <c r="FX11" s="7"/>
      <c r="FY11" s="2"/>
      <c r="FZ11" s="2"/>
      <c r="GA11" s="7"/>
      <c r="GB11" s="7"/>
      <c r="GC11" s="2"/>
      <c r="GD11" s="2"/>
      <c r="GE11" s="7"/>
      <c r="GF11" s="7"/>
      <c r="GG11" s="2"/>
      <c r="GH11" s="2"/>
      <c r="GI11" s="7"/>
      <c r="GJ11" s="7"/>
      <c r="GK11" s="2"/>
      <c r="GL11" s="2"/>
      <c r="GM11" s="7"/>
      <c r="GN11" s="7"/>
      <c r="GO11" s="2"/>
      <c r="GP11" s="2"/>
      <c r="GQ11" s="7"/>
      <c r="GR11" s="7"/>
      <c r="GS11" s="2"/>
      <c r="GT11" s="2"/>
      <c r="GU11" s="7"/>
      <c r="GV11" s="7"/>
      <c r="GW11" s="2"/>
      <c r="GX11" s="2"/>
      <c r="GY11" s="7"/>
      <c r="GZ11" s="7"/>
      <c r="HA11" s="2"/>
      <c r="HB11" s="2"/>
      <c r="HC11" s="7"/>
      <c r="HD11" s="7"/>
      <c r="HE11" s="2"/>
      <c r="HF11" s="2"/>
      <c r="HG11" s="7"/>
      <c r="HH11" s="7"/>
      <c r="HI11" s="2"/>
      <c r="HJ11" s="2"/>
      <c r="HK11" s="7"/>
      <c r="HL11" s="7"/>
      <c r="HM11" s="2"/>
      <c r="HN11" s="2"/>
      <c r="HO11" s="7"/>
      <c r="HP11" s="7"/>
      <c r="HQ11" s="2"/>
      <c r="HR11" s="2"/>
      <c r="HS11" s="7"/>
      <c r="HT11" s="7"/>
      <c r="HU11" s="2"/>
      <c r="HV11" s="2"/>
      <c r="HW11" s="7"/>
      <c r="HX11" s="7"/>
      <c r="HY11" s="2"/>
      <c r="HZ11" s="2"/>
      <c r="IA11" s="7"/>
      <c r="IB11" s="7"/>
      <c r="IC11" s="2"/>
      <c r="ID11" s="2"/>
      <c r="IE11" s="7"/>
      <c r="IF11" s="7"/>
    </row>
    <row r="12" spans="1:240" s="3" customFormat="1" ht="15" customHeight="1" x14ac:dyDescent="0.2">
      <c r="A12" s="90" t="s">
        <v>9</v>
      </c>
      <c r="B12" s="90" t="s">
        <v>0</v>
      </c>
      <c r="C12" s="82" t="s">
        <v>1</v>
      </c>
      <c r="D12" s="90" t="s">
        <v>2</v>
      </c>
      <c r="E12" s="85" t="s">
        <v>23</v>
      </c>
      <c r="F12" s="85"/>
      <c r="G12" s="85" t="s">
        <v>22</v>
      </c>
    </row>
    <row r="13" spans="1:240" s="3" customFormat="1" ht="15.75" thickBot="1" x14ac:dyDescent="0.25">
      <c r="A13" s="91"/>
      <c r="B13" s="91"/>
      <c r="C13" s="83"/>
      <c r="D13" s="91"/>
      <c r="E13" s="53" t="s">
        <v>3</v>
      </c>
      <c r="F13" s="53" t="s">
        <v>5</v>
      </c>
      <c r="G13" s="89"/>
    </row>
    <row r="14" spans="1:240" s="3" customFormat="1" x14ac:dyDescent="0.2">
      <c r="A14" s="32" t="s">
        <v>31</v>
      </c>
      <c r="B14" s="92"/>
      <c r="C14" s="92"/>
      <c r="D14" s="92"/>
      <c r="E14" s="33"/>
      <c r="F14" s="33"/>
      <c r="G14" s="33"/>
    </row>
    <row r="15" spans="1:240" s="3" customFormat="1" x14ac:dyDescent="0.2">
      <c r="A15" s="34"/>
      <c r="B15" s="35" t="s">
        <v>137</v>
      </c>
      <c r="C15" s="36"/>
      <c r="D15" s="36"/>
      <c r="E15" s="37"/>
      <c r="F15" s="37"/>
      <c r="G15" s="37"/>
    </row>
    <row r="16" spans="1:240" x14ac:dyDescent="0.2">
      <c r="A16" s="21" t="s">
        <v>10</v>
      </c>
      <c r="B16" s="22" t="s">
        <v>11</v>
      </c>
      <c r="C16" s="23"/>
      <c r="D16" s="23"/>
      <c r="E16" s="23"/>
      <c r="F16" s="23"/>
      <c r="G16" s="23"/>
    </row>
    <row r="17" spans="1:7" x14ac:dyDescent="0.2">
      <c r="A17" s="56">
        <v>1</v>
      </c>
      <c r="B17" s="57" t="s">
        <v>71</v>
      </c>
      <c r="C17" s="24"/>
      <c r="D17" s="25"/>
      <c r="E17" s="26"/>
      <c r="F17" s="26"/>
      <c r="G17" s="26"/>
    </row>
    <row r="18" spans="1:7" s="8" customFormat="1" x14ac:dyDescent="0.2">
      <c r="A18" s="58" t="s">
        <v>12</v>
      </c>
      <c r="B18" s="59" t="s">
        <v>42</v>
      </c>
      <c r="C18" s="60">
        <v>5445</v>
      </c>
      <c r="D18" s="61" t="s">
        <v>25</v>
      </c>
      <c r="E18" s="77"/>
      <c r="F18" s="62" t="s">
        <v>29</v>
      </c>
      <c r="G18" s="63">
        <f t="shared" ref="G18:G25" si="0">SUM(E18,F18)*C18</f>
        <v>0</v>
      </c>
    </row>
    <row r="19" spans="1:7" s="8" customFormat="1" x14ac:dyDescent="0.2">
      <c r="A19" s="58" t="s">
        <v>13</v>
      </c>
      <c r="B19" s="59" t="s">
        <v>41</v>
      </c>
      <c r="C19" s="60">
        <v>1</v>
      </c>
      <c r="D19" s="61" t="s">
        <v>44</v>
      </c>
      <c r="E19" s="62" t="s">
        <v>29</v>
      </c>
      <c r="F19" s="77"/>
      <c r="G19" s="63">
        <f t="shared" si="0"/>
        <v>0</v>
      </c>
    </row>
    <row r="20" spans="1:7" s="8" customFormat="1" ht="25.5" x14ac:dyDescent="0.2">
      <c r="A20" s="58" t="s">
        <v>32</v>
      </c>
      <c r="B20" s="59" t="s">
        <v>68</v>
      </c>
      <c r="C20" s="60">
        <v>18</v>
      </c>
      <c r="D20" s="61" t="s">
        <v>26</v>
      </c>
      <c r="E20" s="62" t="s">
        <v>29</v>
      </c>
      <c r="F20" s="77"/>
      <c r="G20" s="63">
        <f t="shared" si="0"/>
        <v>0</v>
      </c>
    </row>
    <row r="21" spans="1:7" s="8" customFormat="1" x14ac:dyDescent="0.2">
      <c r="A21" s="58" t="s">
        <v>34</v>
      </c>
      <c r="B21" s="59" t="s">
        <v>70</v>
      </c>
      <c r="C21" s="60">
        <v>5445</v>
      </c>
      <c r="D21" s="61" t="s">
        <v>25</v>
      </c>
      <c r="E21" s="77"/>
      <c r="F21" s="77"/>
      <c r="G21" s="63">
        <f t="shared" si="0"/>
        <v>0</v>
      </c>
    </row>
    <row r="22" spans="1:7" x14ac:dyDescent="0.2">
      <c r="A22" s="64">
        <v>2</v>
      </c>
      <c r="B22" s="65" t="s">
        <v>35</v>
      </c>
      <c r="C22" s="66"/>
      <c r="D22" s="60"/>
      <c r="E22" s="67"/>
      <c r="F22" s="67"/>
      <c r="G22" s="62"/>
    </row>
    <row r="23" spans="1:7" s="8" customFormat="1" x14ac:dyDescent="0.2">
      <c r="A23" s="68" t="s">
        <v>27</v>
      </c>
      <c r="B23" s="59" t="s">
        <v>77</v>
      </c>
      <c r="C23" s="60">
        <v>1</v>
      </c>
      <c r="D23" s="61" t="s">
        <v>44</v>
      </c>
      <c r="E23" s="62" t="s">
        <v>29</v>
      </c>
      <c r="F23" s="77"/>
      <c r="G23" s="63">
        <f t="shared" si="0"/>
        <v>0</v>
      </c>
    </row>
    <row r="24" spans="1:7" s="8" customFormat="1" x14ac:dyDescent="0.2">
      <c r="A24" s="68" t="s">
        <v>28</v>
      </c>
      <c r="B24" s="59" t="s">
        <v>69</v>
      </c>
      <c r="C24" s="60">
        <v>1</v>
      </c>
      <c r="D24" s="61" t="s">
        <v>44</v>
      </c>
      <c r="E24" s="62" t="s">
        <v>29</v>
      </c>
      <c r="F24" s="77"/>
      <c r="G24" s="63">
        <f t="shared" si="0"/>
        <v>0</v>
      </c>
    </row>
    <row r="25" spans="1:7" s="8" customFormat="1" x14ac:dyDescent="0.2">
      <c r="A25" s="68" t="s">
        <v>33</v>
      </c>
      <c r="B25" s="59" t="s">
        <v>85</v>
      </c>
      <c r="C25" s="60">
        <v>379</v>
      </c>
      <c r="D25" s="61" t="s">
        <v>44</v>
      </c>
      <c r="E25" s="62" t="s">
        <v>29</v>
      </c>
      <c r="F25" s="77"/>
      <c r="G25" s="63">
        <f t="shared" si="0"/>
        <v>0</v>
      </c>
    </row>
    <row r="26" spans="1:7" s="8" customFormat="1" x14ac:dyDescent="0.2">
      <c r="A26" s="64">
        <v>3</v>
      </c>
      <c r="B26" s="65" t="s">
        <v>89</v>
      </c>
      <c r="C26" s="66"/>
      <c r="D26" s="60"/>
      <c r="E26" s="67"/>
      <c r="F26" s="67"/>
      <c r="G26" s="62"/>
    </row>
    <row r="27" spans="1:7" s="8" customFormat="1" x14ac:dyDescent="0.2">
      <c r="A27" s="64" t="s">
        <v>30</v>
      </c>
      <c r="B27" s="59" t="s">
        <v>90</v>
      </c>
      <c r="C27" s="66">
        <v>15</v>
      </c>
      <c r="D27" s="61" t="s">
        <v>44</v>
      </c>
      <c r="E27" s="62" t="s">
        <v>29</v>
      </c>
      <c r="F27" s="77"/>
      <c r="G27" s="63">
        <f t="shared" ref="G27:G31" si="1">SUM(E27,F27)*C27</f>
        <v>0</v>
      </c>
    </row>
    <row r="28" spans="1:7" s="8" customFormat="1" x14ac:dyDescent="0.2">
      <c r="A28" s="64" t="s">
        <v>45</v>
      </c>
      <c r="B28" s="59" t="s">
        <v>63</v>
      </c>
      <c r="C28" s="66">
        <v>31</v>
      </c>
      <c r="D28" s="61" t="s">
        <v>44</v>
      </c>
      <c r="E28" s="62" t="s">
        <v>29</v>
      </c>
      <c r="F28" s="77"/>
      <c r="G28" s="63">
        <f t="shared" si="1"/>
        <v>0</v>
      </c>
    </row>
    <row r="29" spans="1:7" s="8" customFormat="1" x14ac:dyDescent="0.2">
      <c r="A29" s="64" t="s">
        <v>46</v>
      </c>
      <c r="B29" s="59" t="s">
        <v>64</v>
      </c>
      <c r="C29" s="66">
        <v>37</v>
      </c>
      <c r="D29" s="61" t="s">
        <v>44</v>
      </c>
      <c r="E29" s="62" t="s">
        <v>29</v>
      </c>
      <c r="F29" s="77"/>
      <c r="G29" s="63">
        <f t="shared" si="1"/>
        <v>0</v>
      </c>
    </row>
    <row r="30" spans="1:7" s="8" customFormat="1" x14ac:dyDescent="0.2">
      <c r="A30" s="64" t="s">
        <v>47</v>
      </c>
      <c r="B30" s="59" t="s">
        <v>65</v>
      </c>
      <c r="C30" s="66">
        <v>2</v>
      </c>
      <c r="D30" s="61" t="s">
        <v>44</v>
      </c>
      <c r="E30" s="62" t="s">
        <v>29</v>
      </c>
      <c r="F30" s="77"/>
      <c r="G30" s="63">
        <f t="shared" si="1"/>
        <v>0</v>
      </c>
    </row>
    <row r="31" spans="1:7" s="8" customFormat="1" x14ac:dyDescent="0.2">
      <c r="A31" s="64" t="s">
        <v>48</v>
      </c>
      <c r="B31" s="59" t="s">
        <v>66</v>
      </c>
      <c r="C31" s="66">
        <v>3</v>
      </c>
      <c r="D31" s="61" t="s">
        <v>44</v>
      </c>
      <c r="E31" s="62" t="s">
        <v>29</v>
      </c>
      <c r="F31" s="77"/>
      <c r="G31" s="63">
        <f t="shared" si="1"/>
        <v>0</v>
      </c>
    </row>
    <row r="32" spans="1:7" s="8" customFormat="1" x14ac:dyDescent="0.2">
      <c r="A32" s="64">
        <v>4</v>
      </c>
      <c r="B32" s="65" t="s">
        <v>40</v>
      </c>
      <c r="C32" s="66"/>
      <c r="D32" s="60"/>
      <c r="E32" s="67"/>
      <c r="F32" s="67"/>
      <c r="G32" s="62"/>
    </row>
    <row r="33" spans="1:7" s="8" customFormat="1" x14ac:dyDescent="0.2">
      <c r="A33" s="68" t="s">
        <v>49</v>
      </c>
      <c r="B33" s="59" t="s">
        <v>58</v>
      </c>
      <c r="C33" s="66">
        <v>80</v>
      </c>
      <c r="D33" s="61" t="s">
        <v>43</v>
      </c>
      <c r="E33" s="77"/>
      <c r="F33" s="77"/>
      <c r="G33" s="63">
        <f t="shared" ref="G33:G35" si="2">SUM(E33,F33)*C33</f>
        <v>0</v>
      </c>
    </row>
    <row r="34" spans="1:7" s="8" customFormat="1" x14ac:dyDescent="0.2">
      <c r="A34" s="68" t="s">
        <v>50</v>
      </c>
      <c r="B34" s="59" t="s">
        <v>82</v>
      </c>
      <c r="C34" s="66">
        <v>80</v>
      </c>
      <c r="D34" s="61" t="s">
        <v>43</v>
      </c>
      <c r="E34" s="77"/>
      <c r="F34" s="77"/>
      <c r="G34" s="63">
        <f t="shared" si="2"/>
        <v>0</v>
      </c>
    </row>
    <row r="35" spans="1:7" s="8" customFormat="1" x14ac:dyDescent="0.2">
      <c r="A35" s="68" t="s">
        <v>51</v>
      </c>
      <c r="B35" s="59" t="s">
        <v>83</v>
      </c>
      <c r="C35" s="66">
        <v>80</v>
      </c>
      <c r="D35" s="61" t="s">
        <v>43</v>
      </c>
      <c r="E35" s="77"/>
      <c r="F35" s="77"/>
      <c r="G35" s="63">
        <f t="shared" si="2"/>
        <v>0</v>
      </c>
    </row>
    <row r="36" spans="1:7" s="8" customFormat="1" x14ac:dyDescent="0.2">
      <c r="A36" s="64">
        <v>5</v>
      </c>
      <c r="B36" s="65" t="s">
        <v>36</v>
      </c>
      <c r="C36" s="66"/>
      <c r="D36" s="60"/>
      <c r="E36" s="67"/>
      <c r="F36" s="67"/>
      <c r="G36" s="62"/>
    </row>
    <row r="37" spans="1:7" s="8" customFormat="1" x14ac:dyDescent="0.2">
      <c r="A37" s="68" t="s">
        <v>19</v>
      </c>
      <c r="B37" s="59" t="s">
        <v>59</v>
      </c>
      <c r="C37" s="66">
        <v>80</v>
      </c>
      <c r="D37" s="60" t="s">
        <v>43</v>
      </c>
      <c r="E37" s="77"/>
      <c r="F37" s="77"/>
      <c r="G37" s="63">
        <f t="shared" ref="G37" si="3">SUM(E37,F37)*C37</f>
        <v>0</v>
      </c>
    </row>
    <row r="38" spans="1:7" s="8" customFormat="1" x14ac:dyDescent="0.2">
      <c r="A38" s="68" t="s">
        <v>20</v>
      </c>
      <c r="B38" s="59" t="s">
        <v>78</v>
      </c>
      <c r="C38" s="66">
        <v>1565</v>
      </c>
      <c r="D38" s="60" t="s">
        <v>43</v>
      </c>
      <c r="E38" s="77"/>
      <c r="F38" s="77"/>
      <c r="G38" s="63">
        <f t="shared" ref="G38:G39" si="4">SUM(E38,F38)*C38</f>
        <v>0</v>
      </c>
    </row>
    <row r="39" spans="1:7" s="8" customFormat="1" x14ac:dyDescent="0.2">
      <c r="A39" s="68" t="s">
        <v>21</v>
      </c>
      <c r="B39" s="59" t="s">
        <v>79</v>
      </c>
      <c r="C39" s="66">
        <v>5050</v>
      </c>
      <c r="D39" s="60" t="s">
        <v>43</v>
      </c>
      <c r="E39" s="77"/>
      <c r="F39" s="77"/>
      <c r="G39" s="63">
        <f t="shared" si="4"/>
        <v>0</v>
      </c>
    </row>
    <row r="40" spans="1:7" s="8" customFormat="1" x14ac:dyDescent="0.2">
      <c r="A40" s="64">
        <v>6</v>
      </c>
      <c r="B40" s="65" t="s">
        <v>37</v>
      </c>
      <c r="C40" s="66"/>
      <c r="D40" s="60"/>
      <c r="E40" s="67"/>
      <c r="F40" s="67"/>
      <c r="G40" s="62"/>
    </row>
    <row r="41" spans="1:7" s="8" customFormat="1" x14ac:dyDescent="0.2">
      <c r="A41" s="68" t="s">
        <v>52</v>
      </c>
      <c r="B41" s="69" t="s">
        <v>98</v>
      </c>
      <c r="C41" s="66">
        <v>2</v>
      </c>
      <c r="D41" s="60" t="s">
        <v>44</v>
      </c>
      <c r="E41" s="77"/>
      <c r="F41" s="77"/>
      <c r="G41" s="63">
        <f t="shared" ref="G41" si="5">SUM(E41,F41)*C41</f>
        <v>0</v>
      </c>
    </row>
    <row r="42" spans="1:7" s="8" customFormat="1" x14ac:dyDescent="0.2">
      <c r="A42" s="68" t="s">
        <v>53</v>
      </c>
      <c r="B42" s="69" t="s">
        <v>73</v>
      </c>
      <c r="C42" s="66">
        <v>15</v>
      </c>
      <c r="D42" s="60" t="s">
        <v>44</v>
      </c>
      <c r="E42" s="77"/>
      <c r="F42" s="77"/>
      <c r="G42" s="63">
        <f t="shared" ref="G42:G45" si="6">SUM(E42,F42)*C42</f>
        <v>0</v>
      </c>
    </row>
    <row r="43" spans="1:7" s="8" customFormat="1" x14ac:dyDescent="0.2">
      <c r="A43" s="68" t="s">
        <v>54</v>
      </c>
      <c r="B43" s="69" t="s">
        <v>76</v>
      </c>
      <c r="C43" s="66">
        <v>31</v>
      </c>
      <c r="D43" s="60" t="s">
        <v>44</v>
      </c>
      <c r="E43" s="77"/>
      <c r="F43" s="77"/>
      <c r="G43" s="63">
        <f t="shared" si="6"/>
        <v>0</v>
      </c>
    </row>
    <row r="44" spans="1:7" s="8" customFormat="1" x14ac:dyDescent="0.2">
      <c r="A44" s="68" t="s">
        <v>55</v>
      </c>
      <c r="B44" s="69" t="s">
        <v>74</v>
      </c>
      <c r="C44" s="66">
        <v>39</v>
      </c>
      <c r="D44" s="60" t="s">
        <v>44</v>
      </c>
      <c r="E44" s="77"/>
      <c r="F44" s="77"/>
      <c r="G44" s="63">
        <f t="shared" si="6"/>
        <v>0</v>
      </c>
    </row>
    <row r="45" spans="1:7" s="8" customFormat="1" x14ac:dyDescent="0.2">
      <c r="A45" s="68" t="s">
        <v>56</v>
      </c>
      <c r="B45" s="69" t="s">
        <v>75</v>
      </c>
      <c r="C45" s="66">
        <v>3</v>
      </c>
      <c r="D45" s="60" t="s">
        <v>44</v>
      </c>
      <c r="E45" s="77"/>
      <c r="F45" s="77"/>
      <c r="G45" s="63">
        <f t="shared" si="6"/>
        <v>0</v>
      </c>
    </row>
    <row r="46" spans="1:7" s="8" customFormat="1" x14ac:dyDescent="0.2">
      <c r="A46" s="64">
        <v>7</v>
      </c>
      <c r="B46" s="65" t="s">
        <v>38</v>
      </c>
      <c r="C46" s="66"/>
      <c r="D46" s="60"/>
      <c r="E46" s="67"/>
      <c r="F46" s="67"/>
      <c r="G46" s="62"/>
    </row>
    <row r="47" spans="1:7" s="8" customFormat="1" x14ac:dyDescent="0.2">
      <c r="A47" s="68" t="s">
        <v>57</v>
      </c>
      <c r="B47" s="59" t="s">
        <v>80</v>
      </c>
      <c r="C47" s="66">
        <v>30</v>
      </c>
      <c r="D47" s="60" t="s">
        <v>67</v>
      </c>
      <c r="E47" s="77"/>
      <c r="F47" s="77"/>
      <c r="G47" s="63">
        <f t="shared" ref="G47" si="7">SUM(E47,F47)*C47</f>
        <v>0</v>
      </c>
    </row>
    <row r="48" spans="1:7" s="8" customFormat="1" x14ac:dyDescent="0.2">
      <c r="A48" s="64">
        <v>8</v>
      </c>
      <c r="B48" s="65" t="s">
        <v>39</v>
      </c>
      <c r="C48" s="66"/>
      <c r="D48" s="60"/>
      <c r="E48" s="67"/>
      <c r="F48" s="67"/>
      <c r="G48" s="62"/>
    </row>
    <row r="49" spans="1:7" x14ac:dyDescent="0.2">
      <c r="A49" s="68" t="s">
        <v>72</v>
      </c>
      <c r="B49" s="59" t="s">
        <v>60</v>
      </c>
      <c r="C49" s="66">
        <v>65</v>
      </c>
      <c r="D49" s="60" t="s">
        <v>43</v>
      </c>
      <c r="E49" s="77"/>
      <c r="F49" s="77"/>
      <c r="G49" s="63">
        <f t="shared" ref="G49:G51" si="8">SUM(E49,F49)*C49</f>
        <v>0</v>
      </c>
    </row>
    <row r="50" spans="1:7" s="8" customFormat="1" x14ac:dyDescent="0.2">
      <c r="A50" s="68" t="s">
        <v>87</v>
      </c>
      <c r="B50" s="59" t="s">
        <v>81</v>
      </c>
      <c r="C50" s="66">
        <v>5445</v>
      </c>
      <c r="D50" s="60" t="s">
        <v>43</v>
      </c>
      <c r="E50" s="77"/>
      <c r="F50" s="77"/>
      <c r="G50" s="63">
        <f t="shared" si="8"/>
        <v>0</v>
      </c>
    </row>
    <row r="51" spans="1:7" x14ac:dyDescent="0.2">
      <c r="A51" s="68" t="s">
        <v>88</v>
      </c>
      <c r="B51" s="59" t="s">
        <v>61</v>
      </c>
      <c r="C51" s="66">
        <v>4</v>
      </c>
      <c r="D51" s="60" t="s">
        <v>62</v>
      </c>
      <c r="E51" s="77"/>
      <c r="F51" s="77"/>
      <c r="G51" s="63">
        <f t="shared" si="8"/>
        <v>0</v>
      </c>
    </row>
    <row r="52" spans="1:7" x14ac:dyDescent="0.2">
      <c r="A52" s="70"/>
      <c r="B52" s="80" t="s">
        <v>138</v>
      </c>
      <c r="C52" s="80"/>
      <c r="D52" s="80"/>
      <c r="E52" s="71">
        <f>SUMPRODUCT(E18:E51,C18:C51)</f>
        <v>0</v>
      </c>
      <c r="F52" s="71">
        <f>SUMPRODUCT(F18:F51,C18:C51)</f>
        <v>0</v>
      </c>
      <c r="G52" s="72">
        <f>SUM(G18:G51)</f>
        <v>0</v>
      </c>
    </row>
    <row r="53" spans="1:7" x14ac:dyDescent="0.2">
      <c r="A53" s="64" t="s">
        <v>99</v>
      </c>
      <c r="B53" s="65" t="s">
        <v>100</v>
      </c>
      <c r="C53" s="66"/>
      <c r="D53" s="60"/>
      <c r="E53" s="67"/>
      <c r="F53" s="67"/>
      <c r="G53" s="62"/>
    </row>
    <row r="54" spans="1:7" x14ac:dyDescent="0.2">
      <c r="A54" s="64">
        <v>1</v>
      </c>
      <c r="B54" s="65" t="s">
        <v>101</v>
      </c>
      <c r="C54" s="66"/>
      <c r="D54" s="60"/>
      <c r="E54" s="67"/>
      <c r="F54" s="67"/>
      <c r="G54" s="62"/>
    </row>
    <row r="55" spans="1:7" x14ac:dyDescent="0.2">
      <c r="A55" s="68" t="s">
        <v>12</v>
      </c>
      <c r="B55" s="44" t="s">
        <v>102</v>
      </c>
      <c r="C55" s="66">
        <v>320</v>
      </c>
      <c r="D55" s="60" t="s">
        <v>103</v>
      </c>
      <c r="E55" s="77"/>
      <c r="F55" s="77"/>
      <c r="G55" s="63">
        <f t="shared" ref="G55:G65" si="9">SUM(E55,F55)*C55</f>
        <v>0</v>
      </c>
    </row>
    <row r="56" spans="1:7" x14ac:dyDescent="0.2">
      <c r="A56" s="68" t="s">
        <v>13</v>
      </c>
      <c r="B56" s="45" t="s">
        <v>104</v>
      </c>
      <c r="C56" s="66">
        <v>63</v>
      </c>
      <c r="D56" s="60" t="s">
        <v>44</v>
      </c>
      <c r="E56" s="77"/>
      <c r="F56" s="77"/>
      <c r="G56" s="63">
        <f t="shared" si="9"/>
        <v>0</v>
      </c>
    </row>
    <row r="57" spans="1:7" x14ac:dyDescent="0.2">
      <c r="A57" s="68" t="s">
        <v>32</v>
      </c>
      <c r="B57" s="45" t="s">
        <v>105</v>
      </c>
      <c r="C57" s="66">
        <v>31</v>
      </c>
      <c r="D57" s="60" t="s">
        <v>44</v>
      </c>
      <c r="E57" s="46"/>
      <c r="F57" s="46"/>
      <c r="G57" s="63">
        <f t="shared" si="9"/>
        <v>0</v>
      </c>
    </row>
    <row r="58" spans="1:7" x14ac:dyDescent="0.2">
      <c r="A58" s="68" t="s">
        <v>34</v>
      </c>
      <c r="B58" s="45" t="s">
        <v>106</v>
      </c>
      <c r="C58" s="66">
        <v>102</v>
      </c>
      <c r="D58" s="60" t="s">
        <v>103</v>
      </c>
      <c r="E58" s="14"/>
      <c r="F58" s="14"/>
      <c r="G58" s="63">
        <f t="shared" si="9"/>
        <v>0</v>
      </c>
    </row>
    <row r="59" spans="1:7" x14ac:dyDescent="0.2">
      <c r="A59" s="68" t="s">
        <v>107</v>
      </c>
      <c r="B59" s="44" t="s">
        <v>108</v>
      </c>
      <c r="C59" s="66">
        <v>36</v>
      </c>
      <c r="D59" s="60" t="s">
        <v>44</v>
      </c>
      <c r="E59" s="77"/>
      <c r="F59" s="77"/>
      <c r="G59" s="63">
        <f t="shared" si="9"/>
        <v>0</v>
      </c>
    </row>
    <row r="60" spans="1:7" x14ac:dyDescent="0.2">
      <c r="A60" s="68" t="s">
        <v>109</v>
      </c>
      <c r="B60" s="45" t="s">
        <v>110</v>
      </c>
      <c r="C60" s="66">
        <v>31</v>
      </c>
      <c r="D60" s="60" t="s">
        <v>44</v>
      </c>
      <c r="E60" s="46"/>
      <c r="F60" s="46"/>
      <c r="G60" s="63">
        <f t="shared" si="9"/>
        <v>0</v>
      </c>
    </row>
    <row r="61" spans="1:7" x14ac:dyDescent="0.2">
      <c r="A61" s="68" t="s">
        <v>111</v>
      </c>
      <c r="B61" s="47" t="s">
        <v>112</v>
      </c>
      <c r="C61" s="66">
        <v>62</v>
      </c>
      <c r="D61" s="60" t="s">
        <v>44</v>
      </c>
      <c r="E61" s="46"/>
      <c r="F61" s="46"/>
      <c r="G61" s="63">
        <f t="shared" si="9"/>
        <v>0</v>
      </c>
    </row>
    <row r="62" spans="1:7" x14ac:dyDescent="0.2">
      <c r="A62" s="68" t="s">
        <v>113</v>
      </c>
      <c r="B62" s="73" t="s">
        <v>114</v>
      </c>
      <c r="C62" s="66">
        <v>4</v>
      </c>
      <c r="D62" s="60" t="s">
        <v>103</v>
      </c>
      <c r="E62" s="77"/>
      <c r="F62" s="77"/>
      <c r="G62" s="63">
        <f t="shared" si="9"/>
        <v>0</v>
      </c>
    </row>
    <row r="63" spans="1:7" x14ac:dyDescent="0.2">
      <c r="A63" s="68" t="s">
        <v>115</v>
      </c>
      <c r="B63" s="73" t="s">
        <v>116</v>
      </c>
      <c r="C63" s="66">
        <v>2</v>
      </c>
      <c r="D63" s="60" t="s">
        <v>44</v>
      </c>
      <c r="E63" s="77"/>
      <c r="F63" s="77"/>
      <c r="G63" s="63">
        <f t="shared" si="9"/>
        <v>0</v>
      </c>
    </row>
    <row r="64" spans="1:7" ht="38.25" x14ac:dyDescent="0.2">
      <c r="A64" s="68" t="s">
        <v>117</v>
      </c>
      <c r="B64" s="48" t="s">
        <v>118</v>
      </c>
      <c r="C64" s="66">
        <v>22</v>
      </c>
      <c r="D64" s="60" t="s">
        <v>44</v>
      </c>
      <c r="E64" s="77"/>
      <c r="F64" s="77"/>
      <c r="G64" s="63">
        <f t="shared" si="9"/>
        <v>0</v>
      </c>
    </row>
    <row r="65" spans="1:7" ht="38.25" x14ac:dyDescent="0.2">
      <c r="A65" s="68" t="s">
        <v>119</v>
      </c>
      <c r="B65" s="49" t="s">
        <v>120</v>
      </c>
      <c r="C65" s="66">
        <v>280</v>
      </c>
      <c r="D65" s="60" t="s">
        <v>44</v>
      </c>
      <c r="E65" s="46"/>
      <c r="F65" s="46"/>
      <c r="G65" s="63">
        <f t="shared" si="9"/>
        <v>0</v>
      </c>
    </row>
    <row r="66" spans="1:7" x14ac:dyDescent="0.2">
      <c r="A66" s="64">
        <v>2</v>
      </c>
      <c r="B66" s="50" t="s">
        <v>121</v>
      </c>
      <c r="C66" s="66"/>
      <c r="D66" s="60"/>
      <c r="E66" s="62"/>
      <c r="F66" s="62"/>
      <c r="G66" s="63"/>
    </row>
    <row r="67" spans="1:7" x14ac:dyDescent="0.2">
      <c r="A67" s="68" t="s">
        <v>27</v>
      </c>
      <c r="B67" s="74" t="s">
        <v>122</v>
      </c>
      <c r="C67" s="66"/>
      <c r="D67" s="60"/>
      <c r="E67" s="62"/>
      <c r="F67" s="62"/>
      <c r="G67" s="63"/>
    </row>
    <row r="68" spans="1:7" x14ac:dyDescent="0.2">
      <c r="A68" s="68" t="s">
        <v>28</v>
      </c>
      <c r="B68" s="75" t="s">
        <v>123</v>
      </c>
      <c r="C68" s="66">
        <v>31</v>
      </c>
      <c r="D68" s="60" t="s">
        <v>44</v>
      </c>
      <c r="E68" s="14"/>
      <c r="F68" s="14"/>
      <c r="G68" s="63">
        <f t="shared" ref="G68:G75" si="10">SUM(E68,F68)*C68</f>
        <v>0</v>
      </c>
    </row>
    <row r="69" spans="1:7" x14ac:dyDescent="0.2">
      <c r="A69" s="68" t="s">
        <v>33</v>
      </c>
      <c r="B69" s="75" t="s">
        <v>124</v>
      </c>
      <c r="C69" s="66">
        <v>31</v>
      </c>
      <c r="D69" s="60" t="s">
        <v>44</v>
      </c>
      <c r="E69" s="77"/>
      <c r="F69" s="77"/>
      <c r="G69" s="63">
        <f t="shared" si="10"/>
        <v>0</v>
      </c>
    </row>
    <row r="70" spans="1:7" x14ac:dyDescent="0.2">
      <c r="A70" s="68" t="s">
        <v>125</v>
      </c>
      <c r="B70" s="75" t="s">
        <v>126</v>
      </c>
      <c r="C70" s="66">
        <v>31</v>
      </c>
      <c r="D70" s="60" t="s">
        <v>44</v>
      </c>
      <c r="E70" s="77"/>
      <c r="F70" s="77"/>
      <c r="G70" s="63">
        <f t="shared" si="10"/>
        <v>0</v>
      </c>
    </row>
    <row r="71" spans="1:7" ht="25.5" x14ac:dyDescent="0.2">
      <c r="A71" s="68" t="s">
        <v>127</v>
      </c>
      <c r="B71" s="75" t="s">
        <v>128</v>
      </c>
      <c r="C71" s="66">
        <v>31</v>
      </c>
      <c r="D71" s="60" t="s">
        <v>44</v>
      </c>
      <c r="E71" s="46"/>
      <c r="F71" s="46"/>
      <c r="G71" s="63">
        <f t="shared" si="10"/>
        <v>0</v>
      </c>
    </row>
    <row r="72" spans="1:7" x14ac:dyDescent="0.2">
      <c r="A72" s="68" t="s">
        <v>129</v>
      </c>
      <c r="B72" s="51" t="s">
        <v>130</v>
      </c>
      <c r="C72" s="66">
        <v>31</v>
      </c>
      <c r="D72" s="60" t="s">
        <v>44</v>
      </c>
      <c r="E72" s="46"/>
      <c r="F72" s="46"/>
      <c r="G72" s="63">
        <f t="shared" si="10"/>
        <v>0</v>
      </c>
    </row>
    <row r="73" spans="1:7" x14ac:dyDescent="0.2">
      <c r="A73" s="68" t="s">
        <v>131</v>
      </c>
      <c r="B73" s="52" t="s">
        <v>132</v>
      </c>
      <c r="C73" s="66">
        <v>31</v>
      </c>
      <c r="D73" s="60" t="s">
        <v>67</v>
      </c>
      <c r="E73" s="77"/>
      <c r="F73" s="77"/>
      <c r="G73" s="63">
        <f t="shared" si="10"/>
        <v>0</v>
      </c>
    </row>
    <row r="74" spans="1:7" ht="25.5" x14ac:dyDescent="0.2">
      <c r="A74" s="68" t="s">
        <v>133</v>
      </c>
      <c r="B74" s="49" t="s">
        <v>134</v>
      </c>
      <c r="C74" s="66">
        <v>31</v>
      </c>
      <c r="D74" s="60" t="s">
        <v>67</v>
      </c>
      <c r="E74" s="14"/>
      <c r="F74" s="14"/>
      <c r="G74" s="63">
        <f t="shared" si="10"/>
        <v>0</v>
      </c>
    </row>
    <row r="75" spans="1:7" ht="38.25" x14ac:dyDescent="0.2">
      <c r="A75" s="68" t="s">
        <v>135</v>
      </c>
      <c r="B75" s="59" t="s">
        <v>136</v>
      </c>
      <c r="C75" s="66">
        <v>31</v>
      </c>
      <c r="D75" s="60" t="s">
        <v>67</v>
      </c>
      <c r="E75" s="62" t="s">
        <v>29</v>
      </c>
      <c r="F75" s="77"/>
      <c r="G75" s="63">
        <f t="shared" si="10"/>
        <v>0</v>
      </c>
    </row>
    <row r="76" spans="1:7" x14ac:dyDescent="0.2">
      <c r="A76" s="70"/>
      <c r="B76" s="80" t="s">
        <v>139</v>
      </c>
      <c r="C76" s="80"/>
      <c r="D76" s="80"/>
      <c r="E76" s="71">
        <f>SUMPRODUCT(E54:E75,C54:C75)</f>
        <v>0</v>
      </c>
      <c r="F76" s="71">
        <f>SUMPRODUCT(F54:F75,C54:C75)</f>
        <v>0</v>
      </c>
      <c r="G76" s="72">
        <f>SUM(G54:G75)</f>
        <v>0</v>
      </c>
    </row>
    <row r="77" spans="1:7" ht="15.75" thickBot="1" x14ac:dyDescent="0.25">
      <c r="A77" s="76"/>
      <c r="B77" s="80" t="s">
        <v>140</v>
      </c>
      <c r="C77" s="80"/>
      <c r="D77" s="80"/>
      <c r="E77" s="71">
        <f>E76+E52</f>
        <v>0</v>
      </c>
      <c r="F77" s="71">
        <f t="shared" ref="F77:G77" si="11">F76+F52</f>
        <v>0</v>
      </c>
      <c r="G77" s="71">
        <f t="shared" si="11"/>
        <v>0</v>
      </c>
    </row>
    <row r="78" spans="1:7" ht="15.75" thickBot="1" x14ac:dyDescent="0.25">
      <c r="A78" s="38"/>
      <c r="B78" s="81" t="s">
        <v>24</v>
      </c>
      <c r="C78" s="81"/>
      <c r="D78" s="81"/>
      <c r="E78" s="39">
        <f>TRUNC(E77*(1+$G$4),2)</f>
        <v>0</v>
      </c>
      <c r="F78" s="39">
        <f>TRUNC(F77*(1+$G$4),2)</f>
        <v>0</v>
      </c>
      <c r="G78" s="39">
        <f>SUM(E78:F78)</f>
        <v>0</v>
      </c>
    </row>
    <row r="79" spans="1:7" x14ac:dyDescent="0.2">
      <c r="A79" s="27"/>
      <c r="B79" s="28"/>
      <c r="C79" s="29"/>
      <c r="D79" s="30"/>
      <c r="E79" s="31"/>
      <c r="F79" s="31"/>
      <c r="G79" s="31"/>
    </row>
  </sheetData>
  <sheetProtection algorithmName="SHA-512" hashValue="NVYVK00LDk+yuaS7zJ9oFE+VldLmjG4dLMoRT8DFj71Tn+wYhVNHyTcf0jLg9+5uIi6vLCg4KBetJJVIt/vdlg==" saltValue="+7pi+RSEujDF9E63KzkgTg==" spinCount="100000" sheet="1" selectLockedCells="1"/>
  <sortState ref="B51:G56">
    <sortCondition ref="B51"/>
  </sortState>
  <mergeCells count="24">
    <mergeCell ref="A8:G8"/>
    <mergeCell ref="E4:F4"/>
    <mergeCell ref="E5:F5"/>
    <mergeCell ref="B76:D76"/>
    <mergeCell ref="B14:D14"/>
    <mergeCell ref="B52:D52"/>
    <mergeCell ref="D9:E9"/>
    <mergeCell ref="D10:G10"/>
    <mergeCell ref="A3:G3"/>
    <mergeCell ref="B77:D77"/>
    <mergeCell ref="B78:D78"/>
    <mergeCell ref="C12:C13"/>
    <mergeCell ref="A1:G2"/>
    <mergeCell ref="E12:F12"/>
    <mergeCell ref="A4:D4"/>
    <mergeCell ref="A5:D5"/>
    <mergeCell ref="A6:D6"/>
    <mergeCell ref="A7:D7"/>
    <mergeCell ref="E6:F6"/>
    <mergeCell ref="A11:G11"/>
    <mergeCell ref="G12:G13"/>
    <mergeCell ref="B12:B13"/>
    <mergeCell ref="D12:D13"/>
    <mergeCell ref="A12:A13"/>
  </mergeCells>
  <conditionalFormatting sqref="F17 B17 F40 F46 F32 F36 G18:G21 G23:G25 G33:G35 A18:A21 G37:G39 G49:G51 G28:G30 B42:B43 G42:G44">
    <cfRule type="containsText" dxfId="45" priority="2368" stopIfTrue="1" operator="containsText" text="x,xx">
      <formula>NOT(ISERROR(SEARCH("x,xx",A17)))</formula>
    </cfRule>
  </conditionalFormatting>
  <conditionalFormatting sqref="B78">
    <cfRule type="containsText" dxfId="44" priority="2341" stopIfTrue="1" operator="containsText" text="x,xx">
      <formula>NOT(ISERROR(SEARCH("x,xx",B78)))</formula>
    </cfRule>
  </conditionalFormatting>
  <conditionalFormatting sqref="B48 F48">
    <cfRule type="containsText" dxfId="43" priority="1991" stopIfTrue="1" operator="containsText" text="x,xx">
      <formula>NOT(ISERROR(SEARCH("x,xx",B48)))</formula>
    </cfRule>
  </conditionalFormatting>
  <conditionalFormatting sqref="F22 B22">
    <cfRule type="containsText" dxfId="42" priority="1996" stopIfTrue="1" operator="containsText" text="x,xx">
      <formula>NOT(ISERROR(SEARCH("x,xx",B22)))</formula>
    </cfRule>
  </conditionalFormatting>
  <conditionalFormatting sqref="F26">
    <cfRule type="containsText" dxfId="41" priority="1994" stopIfTrue="1" operator="containsText" text="x,xx">
      <formula>NOT(ISERROR(SEARCH("x,xx",F26)))</formula>
    </cfRule>
  </conditionalFormatting>
  <conditionalFormatting sqref="F52">
    <cfRule type="containsText" dxfId="40" priority="1989" stopIfTrue="1" operator="containsText" text="x,xx">
      <formula>NOT(ISERROR(SEARCH("x,xx",F52)))</formula>
    </cfRule>
  </conditionalFormatting>
  <conditionalFormatting sqref="B52">
    <cfRule type="containsText" dxfId="39" priority="1944" stopIfTrue="1" operator="containsText" text="x,xx">
      <formula>NOT(ISERROR(SEARCH("x,xx",B52)))</formula>
    </cfRule>
  </conditionalFormatting>
  <conditionalFormatting sqref="A16:G16">
    <cfRule type="containsText" dxfId="38" priority="1938" stopIfTrue="1" operator="containsText" text="x,xx">
      <formula>NOT(ISERROR(SEARCH("x,xx",A16)))</formula>
    </cfRule>
  </conditionalFormatting>
  <conditionalFormatting sqref="F14:G14">
    <cfRule type="containsText" dxfId="37" priority="1893" stopIfTrue="1" operator="containsText" text="x,xx">
      <formula>NOT(ISERROR(SEARCH("x,xx",F14)))</formula>
    </cfRule>
  </conditionalFormatting>
  <conditionalFormatting sqref="B14">
    <cfRule type="containsText" dxfId="36" priority="1894" stopIfTrue="1" operator="containsText" text="x,xx">
      <formula>NOT(ISERROR(SEARCH("x,xx",B14)))</formula>
    </cfRule>
  </conditionalFormatting>
  <conditionalFormatting sqref="B26">
    <cfRule type="containsText" dxfId="35" priority="1840" stopIfTrue="1" operator="containsText" text="x,xx">
      <formula>NOT(ISERROR(SEARCH("x,xx",B26)))</formula>
    </cfRule>
  </conditionalFormatting>
  <conditionalFormatting sqref="B32">
    <cfRule type="containsText" dxfId="34" priority="1833" stopIfTrue="1" operator="containsText" text="x,xx">
      <formula>NOT(ISERROR(SEARCH("x,xx",B32)))</formula>
    </cfRule>
  </conditionalFormatting>
  <conditionalFormatting sqref="B36">
    <cfRule type="containsText" dxfId="33" priority="1824" stopIfTrue="1" operator="containsText" text="x,xx">
      <formula>NOT(ISERROR(SEARCH("x,xx",B36)))</formula>
    </cfRule>
  </conditionalFormatting>
  <conditionalFormatting sqref="B40">
    <cfRule type="containsText" dxfId="32" priority="1819" stopIfTrue="1" operator="containsText" text="x,xx">
      <formula>NOT(ISERROR(SEARCH("x,xx",B40)))</formula>
    </cfRule>
  </conditionalFormatting>
  <conditionalFormatting sqref="B46">
    <cfRule type="containsText" dxfId="31" priority="1818" stopIfTrue="1" operator="containsText" text="x,xx">
      <formula>NOT(ISERROR(SEARCH("x,xx",B46)))</formula>
    </cfRule>
  </conditionalFormatting>
  <conditionalFormatting sqref="B44">
    <cfRule type="containsText" dxfId="30" priority="1583" stopIfTrue="1" operator="containsText" text="x,xx">
      <formula>NOT(ISERROR(SEARCH("x,xx",B44)))</formula>
    </cfRule>
  </conditionalFormatting>
  <conditionalFormatting sqref="B29">
    <cfRule type="containsText" dxfId="29" priority="1577" stopIfTrue="1" operator="containsText" text="x,xx">
      <formula>NOT(ISERROR(SEARCH("x,xx",B29)))</formula>
    </cfRule>
  </conditionalFormatting>
  <conditionalFormatting sqref="G47">
    <cfRule type="containsText" dxfId="28" priority="1395" stopIfTrue="1" operator="containsText" text="x,xx">
      <formula>NOT(ISERROR(SEARCH("x,xx",G47)))</formula>
    </cfRule>
  </conditionalFormatting>
  <conditionalFormatting sqref="G27">
    <cfRule type="containsText" dxfId="27" priority="111" stopIfTrue="1" operator="containsText" text="x,xx">
      <formula>NOT(ISERROR(SEARCH("x,xx",G27)))</formula>
    </cfRule>
  </conditionalFormatting>
  <conditionalFormatting sqref="G31">
    <cfRule type="containsText" dxfId="26" priority="86" stopIfTrue="1" operator="containsText" text="x,xx">
      <formula>NOT(ISERROR(SEARCH("x,xx",G31)))</formula>
    </cfRule>
  </conditionalFormatting>
  <conditionalFormatting sqref="G45">
    <cfRule type="containsText" dxfId="25" priority="85" stopIfTrue="1" operator="containsText" text="x,xx">
      <formula>NOT(ISERROR(SEARCH("x,xx",G45)))</formula>
    </cfRule>
  </conditionalFormatting>
  <conditionalFormatting sqref="B45">
    <cfRule type="containsText" dxfId="24" priority="84" stopIfTrue="1" operator="containsText" text="x,xx">
      <formula>NOT(ISERROR(SEARCH("x,xx",B45)))</formula>
    </cfRule>
  </conditionalFormatting>
  <conditionalFormatting sqref="F15:G15">
    <cfRule type="containsText" dxfId="23" priority="57" stopIfTrue="1" operator="containsText" text="x,xx">
      <formula>NOT(ISERROR(SEARCH("x,xx",F15)))</formula>
    </cfRule>
  </conditionalFormatting>
  <conditionalFormatting sqref="B15">
    <cfRule type="containsText" dxfId="22" priority="58" stopIfTrue="1" operator="containsText" text="x,xx">
      <formula>NOT(ISERROR(SEARCH("x,xx",B15)))</formula>
    </cfRule>
  </conditionalFormatting>
  <conditionalFormatting sqref="G41">
    <cfRule type="containsText" dxfId="21" priority="56" stopIfTrue="1" operator="containsText" text="x,xx">
      <formula>NOT(ISERROR(SEARCH("x,xx",G41)))</formula>
    </cfRule>
  </conditionalFormatting>
  <conditionalFormatting sqref="B41">
    <cfRule type="containsText" dxfId="20" priority="55" stopIfTrue="1" operator="containsText" text="x,xx">
      <formula>NOT(ISERROR(SEARCH("x,xx",B41)))</formula>
    </cfRule>
  </conditionalFormatting>
  <conditionalFormatting sqref="B53">
    <cfRule type="containsText" dxfId="19" priority="52" stopIfTrue="1" operator="containsText" text="x,xx">
      <formula>NOT(ISERROR(SEARCH("x,xx",B53)))</formula>
    </cfRule>
  </conditionalFormatting>
  <conditionalFormatting sqref="F53">
    <cfRule type="containsText" dxfId="18" priority="53" stopIfTrue="1" operator="containsText" text="x,xx">
      <formula>NOT(ISERROR(SEARCH("x,xx",F53)))</formula>
    </cfRule>
  </conditionalFormatting>
  <conditionalFormatting sqref="F76">
    <cfRule type="containsText" dxfId="17" priority="40" stopIfTrue="1" operator="containsText" text="x,xx">
      <formula>NOT(ISERROR(SEARCH("x,xx",F76)))</formula>
    </cfRule>
  </conditionalFormatting>
  <conditionalFormatting sqref="B76">
    <cfRule type="containsText" dxfId="16" priority="39" stopIfTrue="1" operator="containsText" text="x,xx">
      <formula>NOT(ISERROR(SEARCH("x,xx",B76)))</formula>
    </cfRule>
  </conditionalFormatting>
  <conditionalFormatting sqref="B77">
    <cfRule type="containsText" dxfId="15" priority="35" stopIfTrue="1" operator="containsText" text="x,xx">
      <formula>NOT(ISERROR(SEARCH("x,xx",B77)))</formula>
    </cfRule>
  </conditionalFormatting>
  <conditionalFormatting sqref="B65">
    <cfRule type="containsText" dxfId="14" priority="12" stopIfTrue="1" operator="containsText" text="x,xx">
      <formula>NOT(ISERROR(SEARCH("x,xx",B65)))</formula>
    </cfRule>
  </conditionalFormatting>
  <conditionalFormatting sqref="B69:B70 G66:G67">
    <cfRule type="containsText" dxfId="13" priority="15" stopIfTrue="1" operator="containsText" text="x,xx">
      <formula>NOT(ISERROR(SEARCH("x,xx",B66)))</formula>
    </cfRule>
  </conditionalFormatting>
  <conditionalFormatting sqref="F58 B60:B61 B64">
    <cfRule type="containsText" dxfId="12" priority="14" stopIfTrue="1" operator="containsText" text="x,xx">
      <formula>NOT(ISERROR(SEARCH("x,xx",B58)))</formula>
    </cfRule>
  </conditionalFormatting>
  <conditionalFormatting sqref="B74">
    <cfRule type="containsText" dxfId="11" priority="8" stopIfTrue="1" operator="containsText" text="x,xx">
      <formula>NOT(ISERROR(SEARCH("x,xx",B74)))</formula>
    </cfRule>
  </conditionalFormatting>
  <conditionalFormatting sqref="B59">
    <cfRule type="containsText" dxfId="10" priority="11" stopIfTrue="1" operator="containsText" text="x,xx">
      <formula>NOT(ISERROR(SEARCH("x,xx",B59)))</formula>
    </cfRule>
  </conditionalFormatting>
  <conditionalFormatting sqref="B58">
    <cfRule type="containsText" dxfId="9" priority="13" stopIfTrue="1" operator="containsText" text="x,xx">
      <formula>NOT(ISERROR(SEARCH("x,xx",B58)))</formula>
    </cfRule>
  </conditionalFormatting>
  <conditionalFormatting sqref="F54">
    <cfRule type="containsText" dxfId="8" priority="10" stopIfTrue="1" operator="containsText" text="x,xx">
      <formula>NOT(ISERROR(SEARCH("x,xx",F54)))</formula>
    </cfRule>
  </conditionalFormatting>
  <conditionalFormatting sqref="B68">
    <cfRule type="containsText" dxfId="7" priority="7" stopIfTrue="1" operator="containsText" text="x,xx">
      <formula>NOT(ISERROR(SEARCH("x,xx",B68)))</formula>
    </cfRule>
  </conditionalFormatting>
  <conditionalFormatting sqref="B72">
    <cfRule type="containsText" dxfId="6" priority="6" stopIfTrue="1" operator="containsText" text="x,xx">
      <formula>NOT(ISERROR(SEARCH("x,xx",B72)))</formula>
    </cfRule>
  </conditionalFormatting>
  <conditionalFormatting sqref="B54">
    <cfRule type="containsText" dxfId="5" priority="9" stopIfTrue="1" operator="containsText" text="x,xx">
      <formula>NOT(ISERROR(SEARCH("x,xx",B54)))</formula>
    </cfRule>
  </conditionalFormatting>
  <conditionalFormatting sqref="B71">
    <cfRule type="containsText" dxfId="4" priority="5" stopIfTrue="1" operator="containsText" text="x,xx">
      <formula>NOT(ISERROR(SEARCH("x,xx",B71)))</formula>
    </cfRule>
  </conditionalFormatting>
  <conditionalFormatting sqref="F74">
    <cfRule type="containsText" dxfId="3" priority="3" stopIfTrue="1" operator="containsText" text="x,xx">
      <formula>NOT(ISERROR(SEARCH("x,xx",F74)))</formula>
    </cfRule>
  </conditionalFormatting>
  <conditionalFormatting sqref="F68">
    <cfRule type="containsText" dxfId="2" priority="4" stopIfTrue="1" operator="containsText" text="x,xx">
      <formula>NOT(ISERROR(SEARCH("x,xx",F68)))</formula>
    </cfRule>
  </conditionalFormatting>
  <conditionalFormatting sqref="G55:G65">
    <cfRule type="containsText" dxfId="1" priority="2" stopIfTrue="1" operator="containsText" text="x,xx">
      <formula>NOT(ISERROR(SEARCH("x,xx",G55)))</formula>
    </cfRule>
  </conditionalFormatting>
  <conditionalFormatting sqref="G68:G75">
    <cfRule type="containsText" dxfId="0" priority="1" stopIfTrue="1" operator="containsText" text="x,xx">
      <formula>NOT(ISERROR(SEARCH("x,xx",G68)))</formula>
    </cfRule>
  </conditionalFormatting>
  <printOptions horizontalCentered="1"/>
  <pageMargins left="0.39370078740157483" right="0.39370078740157483" top="0.98425196850393704" bottom="0.47244094488188981" header="0.31496062992125984" footer="0.31496062992125984"/>
  <pageSetup paperSize="9" scale="90" fitToHeight="0" orientation="landscape" r:id="rId1"/>
  <headerFooter>
    <oddHeader>&amp;L
&amp;G&amp;C&amp;"-,Negrito"&amp;11&amp;K03+000
BANCO DO ESTADO DO RIO GRANDE DO SUL S.A.
UNIDADE DE ENGENHARIA&amp;R&amp;"-,Negrito"&amp;12&amp;K03+000
&amp;10PROCESSO 0000444/2020</oddHeader>
    <oddFooter>&amp;R&amp;"-,Regular"&amp;9&amp;K03+000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zoomScaleNormal="100" workbookViewId="0">
      <selection activeCell="B15" sqref="B15"/>
    </sheetView>
  </sheetViews>
  <sheetFormatPr defaultRowHeight="12.75" x14ac:dyDescent="0.2"/>
  <cols>
    <col min="1" max="1" width="12.7109375" customWidth="1"/>
    <col min="2" max="4" width="40.7109375" customWidth="1"/>
  </cols>
  <sheetData>
    <row r="2" spans="1:4" x14ac:dyDescent="0.2">
      <c r="A2" s="42" t="s">
        <v>92</v>
      </c>
      <c r="B2" s="95" t="s">
        <v>93</v>
      </c>
      <c r="C2" s="95"/>
      <c r="D2" s="95"/>
    </row>
    <row r="3" spans="1:4" x14ac:dyDescent="0.2">
      <c r="A3" s="41" t="s">
        <v>94</v>
      </c>
      <c r="B3" s="96" t="s">
        <v>144</v>
      </c>
      <c r="C3" s="96"/>
      <c r="D3" s="96"/>
    </row>
    <row r="4" spans="1:4" x14ac:dyDescent="0.2">
      <c r="A4" s="40" t="s">
        <v>95</v>
      </c>
      <c r="B4" s="97" t="s">
        <v>142</v>
      </c>
      <c r="C4" s="97"/>
      <c r="D4" s="97"/>
    </row>
    <row r="5" spans="1:4" x14ac:dyDescent="0.2">
      <c r="A5" s="40" t="s">
        <v>96</v>
      </c>
      <c r="B5" s="97" t="s">
        <v>141</v>
      </c>
      <c r="C5" s="97"/>
      <c r="D5" s="97"/>
    </row>
    <row r="6" spans="1:4" x14ac:dyDescent="0.2">
      <c r="A6" s="43" t="s">
        <v>97</v>
      </c>
      <c r="B6" s="98" t="s">
        <v>143</v>
      </c>
      <c r="C6" s="98"/>
      <c r="D6" s="98"/>
    </row>
  </sheetData>
  <mergeCells count="5">
    <mergeCell ref="B2:D2"/>
    <mergeCell ref="B3:D3"/>
    <mergeCell ref="B4:D4"/>
    <mergeCell ref="B5:D5"/>
    <mergeCell ref="B6:D6"/>
  </mergeCells>
  <pageMargins left="0.511811024" right="0.511811024" top="0.78740157499999996" bottom="0.78740157499999996" header="0.31496062000000002" footer="0.31496062000000002"/>
  <pageSetup paperSize="9" orientation="landscape" r:id="rId1"/>
  <headerFooter>
    <oddHeader>&amp;L&amp;G&amp;C&amp;"-,Negrito"&amp;11&amp;K03+000BANCO DO ESTADO DO RIO GRANDE DO SUL S.A.
UNIDADE DE ENGENHARIA&amp;R&amp;"-,Negrito"&amp;11&amp;K03+000PROCESSO 0000444/2020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Reforma de logos</vt:lpstr>
      <vt:lpstr>Cronograma</vt:lpstr>
      <vt:lpstr>Cronograma!Area_de_impressao</vt:lpstr>
      <vt:lpstr>'Reforma de logos'!Area_de_impressao</vt:lpstr>
      <vt:lpstr>'Reforma de logos'!Titulos_de_impressao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Celia Ribeiro Dias</cp:lastModifiedBy>
  <cp:lastPrinted>2020-04-24T17:53:10Z</cp:lastPrinted>
  <dcterms:created xsi:type="dcterms:W3CDTF">2000-05-25T11:19:14Z</dcterms:created>
  <dcterms:modified xsi:type="dcterms:W3CDTF">2020-06-02T17:10:07Z</dcterms:modified>
</cp:coreProperties>
</file>